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19635" windowHeight="7500" firstSheet="3" activeTab="5"/>
  </bookViews>
  <sheets>
    <sheet name="BUK BUNGA (Groceries)" sheetId="15" r:id="rId1"/>
    <sheet name="SEDANA JAYA (Groceries)" sheetId="17" r:id="rId2"/>
    <sheet name=" RAFI SEAFOOD (Seafood)" sheetId="4" r:id="rId3"/>
    <sheet name="MAMA RADA PRODUCTION (Dumpling)" sheetId="6" r:id="rId4"/>
    <sheet name="KSP (Chicken)" sheetId="18" r:id="rId5"/>
    <sheet name="SURYA CIPTA NIAGA BALI (Beef)" sheetId="7" r:id="rId6"/>
    <sheet name="BAYU AGNI MERTA (Gas)" sheetId="11" r:id="rId7"/>
    <sheet name="Joy Green (Mix Berry)" sheetId="24" r:id="rId8"/>
    <sheet name="CELEBRITY BAKERY (Bakery)" sheetId="23" r:id="rId9"/>
    <sheet name="Krop (Edible flower)" sheetId="25" r:id="rId10"/>
    <sheet name="Boiler (Dumplings&amp;Syrniki)" sheetId="26" r:id="rId11"/>
    <sheet name="TOTAL" sheetId="16" r:id="rId12"/>
  </sheets>
  <definedNames>
    <definedName name="_xlnm._FilterDatabase" localSheetId="0" hidden="1">'BUK BUNGA (Groceries)'!$A$1:$F$471</definedName>
    <definedName name="_xlnm._FilterDatabase" localSheetId="1" hidden="1">'SEDANA JAYA (Groceries)'!$A$1:$F$674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<sst xmlns="http://schemas.openxmlformats.org/spreadsheetml/2006/main" count="1197" uniqueCount="247">
  <si>
    <t>DATE</t>
  </si>
  <si>
    <t>ITEM</t>
  </si>
  <si>
    <t>QYT</t>
  </si>
  <si>
    <t>PRICE</t>
  </si>
  <si>
    <t>SUBTOTAL</t>
  </si>
  <si>
    <t>TOTAL</t>
  </si>
  <si>
    <t>sour cream</t>
  </si>
  <si>
    <t>milac</t>
  </si>
  <si>
    <t>milk</t>
  </si>
  <si>
    <t>cream cheese</t>
  </si>
  <si>
    <t>black sesame seed</t>
  </si>
  <si>
    <t>spaghetti</t>
  </si>
  <si>
    <t>fettuchine</t>
  </si>
  <si>
    <t>mix berry</t>
  </si>
  <si>
    <t>double zero</t>
  </si>
  <si>
    <t>cocoa powder</t>
  </si>
  <si>
    <t>rum</t>
  </si>
  <si>
    <t>dragon fruit</t>
  </si>
  <si>
    <t>romaine</t>
  </si>
  <si>
    <t>oil</t>
  </si>
  <si>
    <t>chia seeds</t>
  </si>
  <si>
    <t>olive oil</t>
  </si>
  <si>
    <t>yeast</t>
  </si>
  <si>
    <t>parmesan grated</t>
  </si>
  <si>
    <t>sosis</t>
  </si>
  <si>
    <t>baking powder</t>
  </si>
  <si>
    <t>red loloroso</t>
  </si>
  <si>
    <t>lady finger</t>
  </si>
  <si>
    <t>scrubber</t>
  </si>
  <si>
    <t>baking paper</t>
  </si>
  <si>
    <t>butter</t>
  </si>
  <si>
    <t>tomato peeled</t>
  </si>
  <si>
    <t>tomato sauce</t>
  </si>
  <si>
    <t>kyuri cucumber</t>
  </si>
  <si>
    <t>mozarela block</t>
  </si>
  <si>
    <t>trash bag</t>
  </si>
  <si>
    <t>white pear</t>
  </si>
  <si>
    <t>roma biscuit</t>
  </si>
  <si>
    <t>green pears</t>
  </si>
  <si>
    <t>semolina</t>
  </si>
  <si>
    <t>barbeque sauce</t>
  </si>
  <si>
    <t>bangkok sauce</t>
  </si>
  <si>
    <t>coconut cream</t>
  </si>
  <si>
    <t>aluminium foil</t>
  </si>
  <si>
    <t>salad oil</t>
  </si>
  <si>
    <t>oregano</t>
  </si>
  <si>
    <t>chilli flakes</t>
  </si>
  <si>
    <t>gelatin</t>
  </si>
  <si>
    <t>mayo maestro</t>
  </si>
  <si>
    <t>kewpie maestro</t>
  </si>
  <si>
    <t>sunkist</t>
  </si>
  <si>
    <t>parmesan block</t>
  </si>
  <si>
    <t>french fries</t>
  </si>
  <si>
    <t>penne</t>
  </si>
  <si>
    <t>bacon</t>
  </si>
  <si>
    <t>nutella</t>
  </si>
  <si>
    <t>sponge</t>
  </si>
  <si>
    <t>gorgonzola</t>
  </si>
  <si>
    <t>brie cheese</t>
  </si>
  <si>
    <t>avocado</t>
  </si>
  <si>
    <t>eggplant</t>
  </si>
  <si>
    <t>tomato</t>
  </si>
  <si>
    <t>parsley</t>
  </si>
  <si>
    <t>chocolate bar collata</t>
  </si>
  <si>
    <t>brown sugar</t>
  </si>
  <si>
    <t>mango</t>
  </si>
  <si>
    <t>baked bean</t>
  </si>
  <si>
    <t>vinegar</t>
  </si>
  <si>
    <t>chick peas</t>
  </si>
  <si>
    <t>tortilla</t>
  </si>
  <si>
    <t>sesame dressing</t>
  </si>
  <si>
    <t>lemon</t>
  </si>
  <si>
    <t>maizena flour</t>
  </si>
  <si>
    <t>chocolate chips</t>
  </si>
  <si>
    <t>plastic wrap</t>
  </si>
  <si>
    <t>plastic package</t>
  </si>
  <si>
    <t>tomato cherry red</t>
  </si>
  <si>
    <t>tomato cherry yellow</t>
  </si>
  <si>
    <t>snaps</t>
  </si>
  <si>
    <t>ground nuts</t>
  </si>
  <si>
    <t>pumpkin seed</t>
  </si>
  <si>
    <t>cashew nut</t>
  </si>
  <si>
    <t>fetta cheese</t>
  </si>
  <si>
    <t>shallot</t>
  </si>
  <si>
    <t>wild rocket</t>
  </si>
  <si>
    <t>oatmeal</t>
  </si>
  <si>
    <t>sugar</t>
  </si>
  <si>
    <t>honey</t>
  </si>
  <si>
    <t>ham</t>
  </si>
  <si>
    <t>jalapeno</t>
  </si>
  <si>
    <t>banana</t>
  </si>
  <si>
    <t>green pepper</t>
  </si>
  <si>
    <t>quail eggs</t>
  </si>
  <si>
    <t>potato</t>
  </si>
  <si>
    <t>sweet potato</t>
  </si>
  <si>
    <t>slice cheddar</t>
  </si>
  <si>
    <t>big chilli</t>
  </si>
  <si>
    <t>mushroom button</t>
  </si>
  <si>
    <t>mint</t>
  </si>
  <si>
    <t>basil</t>
  </si>
  <si>
    <t>apple</t>
  </si>
  <si>
    <t>strawberry</t>
  </si>
  <si>
    <t>lettuce green</t>
  </si>
  <si>
    <t>iceberg</t>
  </si>
  <si>
    <t>dolphin salt</t>
  </si>
  <si>
    <t>totole</t>
  </si>
  <si>
    <t>whole wheat flour</t>
  </si>
  <si>
    <t>chilli sauce</t>
  </si>
  <si>
    <t>cling</t>
  </si>
  <si>
    <t>sweet condensed milk</t>
  </si>
  <si>
    <t>hand glove L</t>
  </si>
  <si>
    <t>tali rafia</t>
  </si>
  <si>
    <t>iron glue</t>
  </si>
  <si>
    <t>spring onion</t>
  </si>
  <si>
    <t>korea glue</t>
  </si>
  <si>
    <t>pumpkin</t>
  </si>
  <si>
    <t>pineapple</t>
  </si>
  <si>
    <t>eggs</t>
  </si>
  <si>
    <t>sausage</t>
  </si>
  <si>
    <t>baby spinach</t>
  </si>
  <si>
    <t>baby cucumber</t>
  </si>
  <si>
    <t>black olive</t>
  </si>
  <si>
    <t>vanilla extract</t>
  </si>
  <si>
    <t>capers</t>
  </si>
  <si>
    <t>white sesame seed</t>
  </si>
  <si>
    <t>cakra flour</t>
  </si>
  <si>
    <t>portable gas</t>
  </si>
  <si>
    <t>cutleries plastic</t>
  </si>
  <si>
    <t>leek</t>
  </si>
  <si>
    <t>red pepper</t>
  </si>
  <si>
    <t>yellow pepper</t>
  </si>
  <si>
    <t>zuccini</t>
  </si>
  <si>
    <t>piping bag</t>
  </si>
  <si>
    <t>mustard</t>
  </si>
  <si>
    <t>bertolli white grape vinegar</t>
  </si>
  <si>
    <t>cheesecake takeaway mika</t>
  </si>
  <si>
    <t>basmati rice</t>
  </si>
  <si>
    <t>red rice</t>
  </si>
  <si>
    <t>tabasco</t>
  </si>
  <si>
    <t>spinach</t>
  </si>
  <si>
    <t>lime</t>
  </si>
  <si>
    <t>almond nuts</t>
  </si>
  <si>
    <t>edamame</t>
  </si>
  <si>
    <t>dishwashing wire</t>
  </si>
  <si>
    <t>dishwashing soap sunlight</t>
  </si>
  <si>
    <t>carrot</t>
  </si>
  <si>
    <t>vanilla essence</t>
  </si>
  <si>
    <t>lettuce red</t>
  </si>
  <si>
    <t>aragula</t>
  </si>
  <si>
    <t>TOTAL PRICE</t>
  </si>
  <si>
    <t>celery</t>
  </si>
  <si>
    <t>chilli</t>
  </si>
  <si>
    <t>honey blossom</t>
  </si>
  <si>
    <t>ice berg</t>
  </si>
  <si>
    <t>onion</t>
  </si>
  <si>
    <t>thyme</t>
  </si>
  <si>
    <t>english spinach</t>
  </si>
  <si>
    <t>corriander</t>
  </si>
  <si>
    <t>dill</t>
  </si>
  <si>
    <t>shimeji</t>
  </si>
  <si>
    <t>asparagus</t>
  </si>
  <si>
    <t>egg</t>
  </si>
  <si>
    <t>watermelon</t>
  </si>
  <si>
    <t>garlic</t>
  </si>
  <si>
    <t>black pepper whole</t>
  </si>
  <si>
    <t>cucumber</t>
  </si>
  <si>
    <t>rosemary</t>
  </si>
  <si>
    <t>segitiga flour</t>
  </si>
  <si>
    <t>mozarella</t>
  </si>
  <si>
    <t>cinnamon powder</t>
  </si>
  <si>
    <t>white sesame seeds</t>
  </si>
  <si>
    <t>maizenna flour</t>
  </si>
  <si>
    <t>arugula</t>
  </si>
  <si>
    <t>garlic powder</t>
  </si>
  <si>
    <t>chilli sauce extra hot</t>
  </si>
  <si>
    <t>vinegar dixi</t>
  </si>
  <si>
    <t>dark chocolate</t>
  </si>
  <si>
    <t>bean</t>
  </si>
  <si>
    <t>baby romaine</t>
  </si>
  <si>
    <t>white peer</t>
  </si>
  <si>
    <t>balsamic vinegar</t>
  </si>
  <si>
    <t>bombay</t>
  </si>
  <si>
    <t>DESCRIPTION</t>
  </si>
  <si>
    <t>QUANTITY</t>
  </si>
  <si>
    <t>BILLS</t>
  </si>
  <si>
    <t>PRAWN 20</t>
  </si>
  <si>
    <t>CUMI TUBE</t>
  </si>
  <si>
    <t>CHICKEN BREAST</t>
  </si>
  <si>
    <t>SALMON FILLET</t>
  </si>
  <si>
    <t>TUNA FILLET</t>
  </si>
  <si>
    <t>CHICKEN LEG</t>
  </si>
  <si>
    <t>SQUID TUBE</t>
  </si>
  <si>
    <t>CHICKEN WINGS</t>
  </si>
  <si>
    <t>OYSTER</t>
  </si>
  <si>
    <t>MAHI-MAHI FILLET</t>
  </si>
  <si>
    <t>MINCED BEEF</t>
  </si>
  <si>
    <t>INV NO.</t>
  </si>
  <si>
    <t>DESCRIPTIONS</t>
  </si>
  <si>
    <t>QTY</t>
  </si>
  <si>
    <t>BIILS</t>
  </si>
  <si>
    <t>SI202510030006</t>
  </si>
  <si>
    <t>Classic Syrniki</t>
  </si>
  <si>
    <t>Meat Dumplings</t>
  </si>
  <si>
    <t>SL202510130001</t>
  </si>
  <si>
    <t>SI202510180004</t>
  </si>
  <si>
    <t>Sour Cottage Cheese</t>
  </si>
  <si>
    <t>SI202510210001</t>
  </si>
  <si>
    <t>SUB TOTAL</t>
  </si>
  <si>
    <t>B00112/PRN-R/2025</t>
  </si>
  <si>
    <t>BREAST BONELESS</t>
  </si>
  <si>
    <t>LEG BONELESS</t>
  </si>
  <si>
    <t>B00164/PRN-R/2025</t>
  </si>
  <si>
    <t>B00226/PRN-R/2025</t>
  </si>
  <si>
    <t>B00258/PRN-R/2025</t>
  </si>
  <si>
    <t>STATUS</t>
  </si>
  <si>
    <t>2509/FK-3643</t>
  </si>
  <si>
    <t>Striploin Ichi Brown</t>
  </si>
  <si>
    <t>PAID</t>
  </si>
  <si>
    <t>Top Side Cap Off AA6-7</t>
  </si>
  <si>
    <t>Meat Beef</t>
  </si>
  <si>
    <t>2510/FK-1749</t>
  </si>
  <si>
    <t>2510/FK-3018</t>
  </si>
  <si>
    <t>LPG 50kg</t>
  </si>
  <si>
    <t>NO</t>
  </si>
  <si>
    <t>PC</t>
  </si>
  <si>
    <t xml:space="preserve">Total </t>
  </si>
  <si>
    <t>INV.NO</t>
  </si>
  <si>
    <t>Red Radish (20gr)</t>
  </si>
  <si>
    <t>Green Mustard (20gr)</t>
  </si>
  <si>
    <t>Elder Flower (N)</t>
  </si>
  <si>
    <t>Starflower (20gr)</t>
  </si>
  <si>
    <t>TOTAL AFTER TAX</t>
  </si>
  <si>
    <t>Cheese-spinach dumplings</t>
  </si>
  <si>
    <t>Potato dumplings</t>
  </si>
  <si>
    <t>Creamy cottage cheese</t>
  </si>
  <si>
    <t>SUPPLIER</t>
  </si>
  <si>
    <t>Total</t>
  </si>
  <si>
    <t>BU BUNGA</t>
  </si>
  <si>
    <t>RAFI SEAFOOD</t>
  </si>
  <si>
    <t>SURYA CIPTA NIAGA BALI</t>
  </si>
  <si>
    <t>SEDANA JAYA</t>
  </si>
  <si>
    <t>BAYU AGNI MERTA</t>
  </si>
  <si>
    <t>MAMA RADA PRODUCTION</t>
  </si>
  <si>
    <t>KSP</t>
  </si>
  <si>
    <t>KROP NATIION</t>
  </si>
  <si>
    <t>JOY GREEN</t>
  </si>
  <si>
    <t>BOILER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</si>
</sst>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10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178" formatCode="_-&quot;Rp&quot;* #,##0_-;\-&quot;Rp&quot;* #,##0_-;_-&quot;Rp&quot;* &quot;-&quot;??_-;_-@_-"/>
    <numFmt numFmtId="179" formatCode="dd\-mmm"/>
    <numFmt numFmtId="180" formatCode="[$-409]d\-mmm\-yyyy;@"/>
    <numFmt numFmtId="181" formatCode="_ [$IDR]\ * #,##0_ ;_ [$IDR]\ * \-#,##0_ ;_ [$IDR]\ * &quot;-&quot;_ ;_ @_ "/>
    <numFmt numFmtId="182" formatCode="[$-409]d\-mmm;@"/>
    <numFmt numFmtId="183" formatCode="[$-409]dddd\,mmmm\ d\,yyyy;@"/>
  </numFmts>
  <fonts count="38">
    <font>
      <sz val="11"/>
      <color theme="1"/>
      <name val="Calibri"/>
      <charset val="134"/>
      <scheme val="minor"/>
    </font>
    <font>
      <sz val="20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sz val="18"/>
      <color theme="1"/>
      <name val="Calibri"/>
      <charset val="134"/>
      <scheme val="minor"/>
    </font>
    <font>
      <b/>
      <i/>
      <sz val="18"/>
      <color theme="1"/>
      <name val="Calibri"/>
      <charset val="134"/>
      <scheme val="minor"/>
    </font>
    <font>
      <b/>
      <sz val="20"/>
      <color theme="1"/>
      <name val="Calibri"/>
      <charset val="134"/>
      <scheme val="minor"/>
    </font>
    <font>
      <b/>
      <sz val="18"/>
      <color theme="1"/>
      <name val="Calibri"/>
      <charset val="134"/>
      <scheme val="minor"/>
    </font>
    <font>
      <sz val="11"/>
      <color theme="1"/>
      <name val="Cambria"/>
      <charset val="134"/>
    </font>
    <font>
      <sz val="18"/>
      <color theme="1"/>
      <name val="Cambria"/>
      <charset val="134"/>
    </font>
    <font>
      <sz val="18"/>
      <color theme="1"/>
      <name val="Garamond"/>
      <charset val="134"/>
    </font>
    <font>
      <sz val="14"/>
      <color theme="1"/>
      <name val="Garamond"/>
      <charset val="134"/>
    </font>
    <font>
      <sz val="11"/>
      <color theme="1"/>
      <name val="Calibri Light"/>
      <charset val="134"/>
    </font>
    <font>
      <sz val="16"/>
      <color theme="1"/>
      <name val="Garamond"/>
      <charset val="134"/>
    </font>
    <font>
      <sz val="14"/>
      <color theme="1"/>
      <name val="Calibri"/>
      <charset val="134"/>
      <scheme val="minor"/>
    </font>
    <font>
      <sz val="16"/>
      <color theme="1"/>
      <name val="Arial Narrow"/>
      <charset val="134"/>
    </font>
    <font>
      <sz val="14"/>
      <color theme="1"/>
      <name val="Calibri Light"/>
      <charset val="134"/>
    </font>
    <font>
      <b/>
      <sz val="14"/>
      <color theme="1"/>
      <name val="Calibri"/>
      <charset val="134"/>
      <scheme val="minor"/>
    </font>
    <font>
      <b/>
      <sz val="14"/>
      <color theme="1"/>
      <name val="Times New Roman"/>
      <charset val="134"/>
    </font>
    <font>
      <sz val="12"/>
      <color theme="1"/>
      <name val="Cambria"/>
      <charset val="134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8">
    <fill>
      <patternFill patternType="none"/>
    </fill>
    <fill>
      <patternFill patternType="gray125"/>
    </fill>
    <fill>
      <patternFill patternType="solid">
        <fgColor theme="5" tint="0.4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0" fillId="7" borderId="14" applyNumberFormat="0" applyFont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15" applyNumberFormat="0" applyFill="0" applyAlignment="0" applyProtection="0">
      <alignment vertical="center"/>
    </xf>
    <xf numFmtId="0" fontId="25" fillId="0" borderId="15" applyNumberFormat="0" applyFill="0" applyAlignment="0" applyProtection="0">
      <alignment vertical="center"/>
    </xf>
    <xf numFmtId="0" fontId="26" fillId="0" borderId="16" applyNumberFormat="0" applyFill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8" borderId="17" applyNumberFormat="0" applyAlignment="0" applyProtection="0">
      <alignment vertical="center"/>
    </xf>
    <xf numFmtId="0" fontId="28" fillId="9" borderId="18" applyNumberFormat="0" applyAlignment="0" applyProtection="0">
      <alignment vertical="center"/>
    </xf>
    <xf numFmtId="0" fontId="29" fillId="9" borderId="17" applyNumberFormat="0" applyAlignment="0" applyProtection="0">
      <alignment vertical="center"/>
    </xf>
    <xf numFmtId="0" fontId="30" fillId="10" borderId="19" applyNumberFormat="0" applyAlignment="0" applyProtection="0">
      <alignment vertical="center"/>
    </xf>
    <xf numFmtId="0" fontId="31" fillId="0" borderId="20" applyNumberFormat="0" applyFill="0" applyAlignment="0" applyProtection="0">
      <alignment vertical="center"/>
    </xf>
    <xf numFmtId="0" fontId="32" fillId="0" borderId="21" applyNumberFormat="0" applyFill="0" applyAlignment="0" applyProtection="0">
      <alignment vertical="center"/>
    </xf>
    <xf numFmtId="0" fontId="33" fillId="11" borderId="0" applyNumberFormat="0" applyBorder="0" applyAlignment="0" applyProtection="0">
      <alignment vertical="center"/>
    </xf>
    <xf numFmtId="0" fontId="34" fillId="12" borderId="0" applyNumberFormat="0" applyBorder="0" applyAlignment="0" applyProtection="0">
      <alignment vertical="center"/>
    </xf>
    <xf numFmtId="0" fontId="35" fillId="13" borderId="0" applyNumberFormat="0" applyBorder="0" applyAlignment="0" applyProtection="0">
      <alignment vertical="center"/>
    </xf>
    <xf numFmtId="0" fontId="36" fillId="14" borderId="0" applyNumberFormat="0" applyBorder="0" applyAlignment="0" applyProtection="0">
      <alignment vertical="center"/>
    </xf>
    <xf numFmtId="0" fontId="37" fillId="15" borderId="0" applyNumberFormat="0" applyBorder="0" applyAlignment="0" applyProtection="0">
      <alignment vertical="center"/>
    </xf>
    <xf numFmtId="0" fontId="37" fillId="16" borderId="0" applyNumberFormat="0" applyBorder="0" applyAlignment="0" applyProtection="0">
      <alignment vertical="center"/>
    </xf>
    <xf numFmtId="0" fontId="36" fillId="17" borderId="0" applyNumberFormat="0" applyBorder="0" applyAlignment="0" applyProtection="0">
      <alignment vertical="center"/>
    </xf>
    <xf numFmtId="0" fontId="36" fillId="18" borderId="0" applyNumberFormat="0" applyBorder="0" applyAlignment="0" applyProtection="0">
      <alignment vertical="center"/>
    </xf>
    <xf numFmtId="0" fontId="37" fillId="19" borderId="0" applyNumberFormat="0" applyBorder="0" applyAlignment="0" applyProtection="0">
      <alignment vertical="center"/>
    </xf>
    <xf numFmtId="0" fontId="37" fillId="20" borderId="0" applyNumberFormat="0" applyBorder="0" applyAlignment="0" applyProtection="0">
      <alignment vertical="center"/>
    </xf>
    <xf numFmtId="0" fontId="36" fillId="21" borderId="0" applyNumberFormat="0" applyBorder="0" applyAlignment="0" applyProtection="0">
      <alignment vertical="center"/>
    </xf>
    <xf numFmtId="0" fontId="36" fillId="22" borderId="0" applyNumberFormat="0" applyBorder="0" applyAlignment="0" applyProtection="0">
      <alignment vertical="center"/>
    </xf>
    <xf numFmtId="0" fontId="37" fillId="23" borderId="0" applyNumberFormat="0" applyBorder="0" applyAlignment="0" applyProtection="0">
      <alignment vertical="center"/>
    </xf>
    <xf numFmtId="0" fontId="37" fillId="24" borderId="0" applyNumberFormat="0" applyBorder="0" applyAlignment="0" applyProtection="0">
      <alignment vertical="center"/>
    </xf>
    <xf numFmtId="0" fontId="36" fillId="25" borderId="0" applyNumberFormat="0" applyBorder="0" applyAlignment="0" applyProtection="0">
      <alignment vertical="center"/>
    </xf>
    <xf numFmtId="0" fontId="36" fillId="26" borderId="0" applyNumberFormat="0" applyBorder="0" applyAlignment="0" applyProtection="0">
      <alignment vertical="center"/>
    </xf>
    <xf numFmtId="0" fontId="37" fillId="27" borderId="0" applyNumberFormat="0" applyBorder="0" applyAlignment="0" applyProtection="0">
      <alignment vertical="center"/>
    </xf>
    <xf numFmtId="0" fontId="37" fillId="28" borderId="0" applyNumberFormat="0" applyBorder="0" applyAlignment="0" applyProtection="0">
      <alignment vertical="center"/>
    </xf>
    <xf numFmtId="0" fontId="36" fillId="29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37" fillId="31" borderId="0" applyNumberFormat="0" applyBorder="0" applyAlignment="0" applyProtection="0">
      <alignment vertical="center"/>
    </xf>
    <xf numFmtId="0" fontId="37" fillId="32" borderId="0" applyNumberFormat="0" applyBorder="0" applyAlignment="0" applyProtection="0">
      <alignment vertical="center"/>
    </xf>
    <xf numFmtId="0" fontId="36" fillId="33" borderId="0" applyNumberFormat="0" applyBorder="0" applyAlignment="0" applyProtection="0">
      <alignment vertical="center"/>
    </xf>
    <xf numFmtId="0" fontId="36" fillId="34" borderId="0" applyNumberFormat="0" applyBorder="0" applyAlignment="0" applyProtection="0">
      <alignment vertical="center"/>
    </xf>
    <xf numFmtId="0" fontId="37" fillId="35" borderId="0" applyNumberFormat="0" applyBorder="0" applyAlignment="0" applyProtection="0">
      <alignment vertical="center"/>
    </xf>
    <xf numFmtId="0" fontId="37" fillId="36" borderId="0" applyNumberFormat="0" applyBorder="0" applyAlignment="0" applyProtection="0">
      <alignment vertical="center"/>
    </xf>
    <xf numFmtId="0" fontId="36" fillId="37" borderId="0" applyNumberFormat="0" applyBorder="0" applyAlignment="0" applyProtection="0">
      <alignment vertical="center"/>
    </xf>
  </cellStyleXfs>
  <cellXfs count="216">
    <xf numFmtId="0" fontId="0" fillId="0" borderId="0" xfId="0">
      <alignment vertical="center"/>
    </xf>
    <xf numFmtId="0" fontId="0" fillId="2" borderId="1" xfId="0" applyFill="1" applyBorder="1">
      <alignment vertical="center"/>
    </xf>
    <xf numFmtId="0" fontId="0" fillId="3" borderId="1" xfId="0" applyFill="1" applyBorder="1">
      <alignment vertical="center"/>
    </xf>
    <xf numFmtId="0" fontId="0" fillId="4" borderId="1" xfId="0" applyFill="1" applyBorder="1">
      <alignment vertical="center"/>
    </xf>
    <xf numFmtId="178" fontId="0" fillId="4" borderId="1" xfId="0" applyNumberFormat="1" applyFill="1" applyBorder="1" applyAlignment="1">
      <alignment horizontal="center" vertical="center"/>
    </xf>
    <xf numFmtId="178" fontId="0" fillId="4" borderId="1" xfId="0" applyNumberFormat="1" applyFill="1" applyBorder="1">
      <alignment vertical="center"/>
    </xf>
    <xf numFmtId="0" fontId="0" fillId="4" borderId="2" xfId="0" applyFill="1" applyBorder="1">
      <alignment vertical="center"/>
    </xf>
    <xf numFmtId="178" fontId="0" fillId="0" borderId="0" xfId="0" applyNumberFormat="1">
      <alignment vertical="center"/>
    </xf>
    <xf numFmtId="0" fontId="0" fillId="2" borderId="2" xfId="0" applyFill="1" applyBorder="1">
      <alignment vertical="center"/>
    </xf>
    <xf numFmtId="178" fontId="0" fillId="2" borderId="1" xfId="0" applyNumberFormat="1" applyFill="1" applyBorder="1">
      <alignment vertical="center"/>
    </xf>
    <xf numFmtId="0" fontId="1" fillId="0" borderId="0" xfId="0" applyFont="1">
      <alignment vertical="center"/>
    </xf>
    <xf numFmtId="0" fontId="1" fillId="5" borderId="1" xfId="0" applyFont="1" applyFill="1" applyBorder="1" applyAlignment="1">
      <alignment horizontal="center" vertical="center"/>
    </xf>
    <xf numFmtId="179" fontId="2" fillId="4" borderId="1" xfId="0" applyNumberFormat="1" applyFont="1" applyFill="1" applyBorder="1" applyAlignment="1">
      <alignment horizontal="center" vertical="center"/>
    </xf>
    <xf numFmtId="0" fontId="2" fillId="4" borderId="1" xfId="0" applyNumberFormat="1" applyFont="1" applyFill="1" applyBorder="1" applyAlignment="1">
      <alignment horizontal="center" vertical="center"/>
    </xf>
    <xf numFmtId="178" fontId="2" fillId="4" borderId="2" xfId="0" applyNumberFormat="1" applyFont="1" applyFill="1" applyBorder="1" applyAlignment="1">
      <alignment horizontal="center" vertical="center" wrapText="1"/>
    </xf>
    <xf numFmtId="0" fontId="2" fillId="4" borderId="1" xfId="0" applyNumberFormat="1" applyFont="1" applyFill="1" applyBorder="1" applyAlignment="1">
      <alignment horizontal="center" vertical="center" wrapText="1"/>
    </xf>
    <xf numFmtId="178" fontId="2" fillId="4" borderId="3" xfId="0" applyNumberFormat="1" applyFont="1" applyFill="1" applyBorder="1" applyAlignment="1">
      <alignment horizontal="center" vertical="center"/>
    </xf>
    <xf numFmtId="178" fontId="2" fillId="4" borderId="1" xfId="0" applyNumberFormat="1" applyFont="1" applyFill="1" applyBorder="1" applyAlignment="1">
      <alignment horizontal="left" vertical="center"/>
    </xf>
    <xf numFmtId="178" fontId="2" fillId="4" borderId="4" xfId="0" applyNumberFormat="1" applyFont="1" applyFill="1" applyBorder="1" applyAlignment="1">
      <alignment horizontal="center" vertical="center"/>
    </xf>
    <xf numFmtId="178" fontId="2" fillId="4" borderId="1" xfId="0" applyNumberFormat="1" applyFont="1" applyFill="1" applyBorder="1" applyAlignment="1">
      <alignment horizontal="center" vertical="center"/>
    </xf>
    <xf numFmtId="0" fontId="2" fillId="4" borderId="5" xfId="0" applyNumberFormat="1" applyFont="1" applyFill="1" applyBorder="1" applyAlignment="1">
      <alignment horizontal="center" vertical="center" wrapText="1"/>
    </xf>
    <xf numFmtId="178" fontId="2" fillId="4" borderId="6" xfId="0" applyNumberFormat="1" applyFont="1" applyFill="1" applyBorder="1" applyAlignment="1">
      <alignment horizontal="center" vertical="center"/>
    </xf>
    <xf numFmtId="178" fontId="2" fillId="4" borderId="7" xfId="0" applyNumberFormat="1" applyFont="1" applyFill="1" applyBorder="1" applyAlignment="1">
      <alignment horizontal="center" vertical="center"/>
    </xf>
    <xf numFmtId="0" fontId="3" fillId="4" borderId="4" xfId="0" applyNumberFormat="1" applyFont="1" applyFill="1" applyBorder="1" applyAlignment="1">
      <alignment horizontal="center" vertical="center"/>
    </xf>
    <xf numFmtId="0" fontId="3" fillId="4" borderId="5" xfId="0" applyNumberFormat="1" applyFont="1" applyFill="1" applyBorder="1" applyAlignment="1">
      <alignment horizontal="center" vertical="center"/>
    </xf>
    <xf numFmtId="0" fontId="3" fillId="4" borderId="2" xfId="0" applyNumberFormat="1" applyFont="1" applyFill="1" applyBorder="1" applyAlignment="1">
      <alignment horizontal="center" vertical="center"/>
    </xf>
    <xf numFmtId="178" fontId="4" fillId="4" borderId="4" xfId="0" applyNumberFormat="1" applyFont="1" applyFill="1" applyBorder="1" applyAlignment="1">
      <alignment horizontal="center" vertical="center"/>
    </xf>
    <xf numFmtId="178" fontId="4" fillId="4" borderId="5" xfId="0" applyNumberFormat="1" applyFont="1" applyFill="1" applyBorder="1" applyAlignment="1">
      <alignment horizontal="left" vertical="center"/>
    </xf>
    <xf numFmtId="0" fontId="2" fillId="4" borderId="1" xfId="0" applyFont="1" applyFill="1" applyBorder="1" applyAlignment="1">
      <alignment horizontal="center" vertical="center"/>
    </xf>
    <xf numFmtId="178" fontId="4" fillId="4" borderId="2" xfId="0" applyNumberFormat="1" applyFont="1" applyFill="1" applyBorder="1" applyAlignment="1">
      <alignment horizontal="left" vertical="center"/>
    </xf>
    <xf numFmtId="0" fontId="5" fillId="0" borderId="0" xfId="0" applyFont="1">
      <alignment vertical="center"/>
    </xf>
    <xf numFmtId="180" fontId="0" fillId="0" borderId="0" xfId="0" applyNumberFormat="1">
      <alignment vertical="center"/>
    </xf>
    <xf numFmtId="0" fontId="0" fillId="0" borderId="0" xfId="0" applyFont="1">
      <alignment vertical="center"/>
    </xf>
    <xf numFmtId="180" fontId="5" fillId="5" borderId="1" xfId="0" applyNumberFormat="1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 vertical="center"/>
    </xf>
    <xf numFmtId="180" fontId="2" fillId="4" borderId="1" xfId="0" applyNumberFormat="1" applyFont="1" applyFill="1" applyBorder="1" applyAlignment="1">
      <alignment horizontal="center" vertical="center"/>
    </xf>
    <xf numFmtId="178" fontId="2" fillId="4" borderId="1" xfId="0" applyNumberFormat="1" applyFont="1" applyFill="1" applyBorder="1" applyAlignment="1">
      <alignment horizontal="center" vertical="center" wrapText="1"/>
    </xf>
    <xf numFmtId="0" fontId="3" fillId="4" borderId="1" xfId="0" applyNumberFormat="1" applyFont="1" applyFill="1" applyBorder="1" applyAlignment="1">
      <alignment horizontal="center" vertical="center"/>
    </xf>
    <xf numFmtId="180" fontId="3" fillId="4" borderId="1" xfId="0" applyNumberFormat="1" applyFont="1" applyFill="1" applyBorder="1" applyAlignment="1">
      <alignment horizontal="center" vertical="center"/>
    </xf>
    <xf numFmtId="178" fontId="4" fillId="4" borderId="1" xfId="0" applyNumberFormat="1" applyFont="1" applyFill="1" applyBorder="1" applyAlignment="1">
      <alignment horizontal="center" vertical="center"/>
    </xf>
    <xf numFmtId="178" fontId="3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178" fontId="3" fillId="4" borderId="1" xfId="0" applyNumberFormat="1" applyFont="1" applyFill="1" applyBorder="1" applyAlignment="1">
      <alignment horizontal="left" vertical="center"/>
    </xf>
    <xf numFmtId="180" fontId="6" fillId="4" borderId="1" xfId="0" applyNumberFormat="1" applyFont="1" applyFill="1" applyBorder="1" applyAlignment="1">
      <alignment horizontal="center" vertical="center"/>
    </xf>
    <xf numFmtId="0" fontId="6" fillId="4" borderId="1" xfId="0" applyNumberFormat="1" applyFont="1" applyFill="1" applyBorder="1" applyAlignment="1">
      <alignment horizontal="center" vertical="center"/>
    </xf>
    <xf numFmtId="178" fontId="2" fillId="4" borderId="8" xfId="0" applyNumberFormat="1" applyFont="1" applyFill="1" applyBorder="1" applyAlignment="1">
      <alignment horizontal="center" vertical="center"/>
    </xf>
    <xf numFmtId="178" fontId="2" fillId="4" borderId="9" xfId="0" applyNumberFormat="1" applyFont="1" applyFill="1" applyBorder="1" applyAlignment="1">
      <alignment horizontal="center" vertical="center"/>
    </xf>
    <xf numFmtId="178" fontId="2" fillId="4" borderId="10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2" borderId="1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0" fillId="4" borderId="1" xfId="0" applyNumberFormat="1" applyFill="1" applyBorder="1" applyAlignment="1">
      <alignment horizontal="center" vertical="center"/>
    </xf>
    <xf numFmtId="179" fontId="0" fillId="4" borderId="1" xfId="0" applyNumberFormat="1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178" fontId="0" fillId="0" borderId="4" xfId="0" applyNumberFormat="1" applyBorder="1" applyAlignment="1">
      <alignment horizontal="center" vertical="center"/>
    </xf>
    <xf numFmtId="0" fontId="7" fillId="0" borderId="0" xfId="0" applyFont="1" applyFill="1" applyAlignment="1">
      <alignment horizontal="center" vertical="center"/>
    </xf>
    <xf numFmtId="0" fontId="8" fillId="5" borderId="1" xfId="0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2" fillId="0" borderId="1" xfId="0" applyFont="1" applyBorder="1" applyAlignment="1">
      <alignment horizontal="center" vertical="center"/>
    </xf>
    <xf numFmtId="181" fontId="2" fillId="0" borderId="1" xfId="0" applyNumberFormat="1" applyFont="1" applyBorder="1">
      <alignment vertical="center"/>
    </xf>
    <xf numFmtId="0" fontId="0" fillId="0" borderId="2" xfId="0" applyBorder="1">
      <alignment vertical="center"/>
    </xf>
    <xf numFmtId="0" fontId="3" fillId="6" borderId="5" xfId="0" applyFont="1" applyFill="1" applyBorder="1" applyAlignment="1">
      <alignment horizontal="center" vertical="center"/>
    </xf>
    <xf numFmtId="178" fontId="4" fillId="6" borderId="1" xfId="0" applyNumberFormat="1" applyFont="1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179" fontId="0" fillId="4" borderId="11" xfId="0" applyNumberFormat="1" applyFill="1" applyBorder="1" applyAlignment="1">
      <alignment horizontal="center" vertical="center"/>
    </xf>
    <xf numFmtId="178" fontId="0" fillId="4" borderId="11" xfId="0" applyNumberFormat="1" applyFill="1" applyBorder="1" applyAlignment="1">
      <alignment horizontal="center" vertical="center"/>
    </xf>
    <xf numFmtId="178" fontId="0" fillId="4" borderId="1" xfId="0" applyNumberFormat="1" applyFill="1" applyBorder="1" applyAlignment="1">
      <alignment horizontal="left" vertical="center" wrapText="1"/>
    </xf>
    <xf numFmtId="0" fontId="0" fillId="4" borderId="5" xfId="0" applyNumberFormat="1" applyFill="1" applyBorder="1" applyAlignment="1">
      <alignment horizontal="center" vertical="center" wrapText="1"/>
    </xf>
    <xf numFmtId="178" fontId="0" fillId="4" borderId="1" xfId="0" applyNumberFormat="1" applyFill="1" applyBorder="1" applyAlignment="1">
      <alignment horizontal="left" vertical="center"/>
    </xf>
    <xf numFmtId="178" fontId="0" fillId="4" borderId="8" xfId="0" applyNumberFormat="1" applyFill="1" applyBorder="1" applyAlignment="1">
      <alignment horizontal="center" vertical="center"/>
    </xf>
    <xf numFmtId="0" fontId="0" fillId="4" borderId="11" xfId="0" applyFill="1" applyBorder="1" applyAlignment="1">
      <alignment horizontal="center" vertical="center"/>
    </xf>
    <xf numFmtId="179" fontId="0" fillId="4" borderId="12" xfId="0" applyNumberFormat="1" applyFill="1" applyBorder="1" applyAlignment="1">
      <alignment horizontal="center" vertical="center"/>
    </xf>
    <xf numFmtId="178" fontId="0" fillId="4" borderId="12" xfId="0" applyNumberFormat="1" applyFill="1" applyBorder="1" applyAlignment="1">
      <alignment horizontal="center" vertical="center"/>
    </xf>
    <xf numFmtId="178" fontId="0" fillId="4" borderId="9" xfId="0" applyNumberFormat="1" applyFill="1" applyBorder="1" applyAlignment="1">
      <alignment horizontal="center" vertical="center"/>
    </xf>
    <xf numFmtId="0" fontId="0" fillId="4" borderId="12" xfId="0" applyFill="1" applyBorder="1" applyAlignment="1">
      <alignment horizontal="center" vertical="center"/>
    </xf>
    <xf numFmtId="179" fontId="0" fillId="4" borderId="13" xfId="0" applyNumberFormat="1" applyFill="1" applyBorder="1" applyAlignment="1">
      <alignment horizontal="center" vertical="center"/>
    </xf>
    <xf numFmtId="178" fontId="0" fillId="4" borderId="13" xfId="0" applyNumberFormat="1" applyFill="1" applyBorder="1" applyAlignment="1">
      <alignment horizontal="center" vertical="center"/>
    </xf>
    <xf numFmtId="178" fontId="0" fillId="4" borderId="10" xfId="0" applyNumberFormat="1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182" fontId="0" fillId="4" borderId="1" xfId="0" applyNumberFormat="1" applyFont="1" applyFill="1" applyBorder="1" applyAlignment="1">
      <alignment horizontal="center" vertical="center"/>
    </xf>
    <xf numFmtId="0" fontId="0" fillId="4" borderId="1" xfId="0" applyNumberFormat="1" applyFont="1" applyFill="1" applyBorder="1" applyAlignment="1">
      <alignment horizontal="center" vertical="center"/>
    </xf>
    <xf numFmtId="178" fontId="0" fillId="4" borderId="1" xfId="0" applyNumberFormat="1" applyFont="1" applyFill="1" applyBorder="1" applyAlignment="1">
      <alignment horizontal="center" vertical="center"/>
    </xf>
    <xf numFmtId="0" fontId="3" fillId="6" borderId="4" xfId="0" applyNumberFormat="1" applyFont="1" applyFill="1" applyBorder="1" applyAlignment="1">
      <alignment horizontal="center" vertical="center"/>
    </xf>
    <xf numFmtId="0" fontId="3" fillId="6" borderId="5" xfId="0" applyNumberFormat="1" applyFont="1" applyFill="1" applyBorder="1" applyAlignment="1">
      <alignment horizontal="center" vertical="center"/>
    </xf>
    <xf numFmtId="0" fontId="3" fillId="6" borderId="2" xfId="0" applyNumberFormat="1" applyFont="1" applyFill="1" applyBorder="1" applyAlignment="1">
      <alignment horizontal="center" vertical="center"/>
    </xf>
    <xf numFmtId="178" fontId="4" fillId="6" borderId="4" xfId="0" applyNumberFormat="1" applyFont="1" applyFill="1" applyBorder="1" applyAlignment="1">
      <alignment horizontal="center" vertical="center"/>
    </xf>
    <xf numFmtId="178" fontId="4" fillId="6" borderId="5" xfId="0" applyNumberFormat="1" applyFont="1" applyFill="1" applyBorder="1" applyAlignment="1">
      <alignment horizontal="center" vertical="center"/>
    </xf>
    <xf numFmtId="178" fontId="4" fillId="6" borderId="2" xfId="0" applyNumberFormat="1" applyFont="1" applyFill="1" applyBorder="1" applyAlignment="1">
      <alignment horizontal="center" vertical="center"/>
    </xf>
    <xf numFmtId="0" fontId="10" fillId="5" borderId="1" xfId="0" applyFont="1" applyFill="1" applyBorder="1" applyAlignment="1">
      <alignment horizontal="center" vertical="center"/>
    </xf>
    <xf numFmtId="178" fontId="10" fillId="5" borderId="1" xfId="0" applyNumberFormat="1" applyFont="1" applyFill="1" applyBorder="1" applyAlignment="1">
      <alignment horizontal="center" vertical="center"/>
    </xf>
    <xf numFmtId="178" fontId="11" fillId="4" borderId="1" xfId="0" applyNumberFormat="1" applyFont="1" applyFill="1" applyBorder="1" applyAlignment="1">
      <alignment horizontal="center" vertical="center" wrapText="1"/>
    </xf>
    <xf numFmtId="0" fontId="11" fillId="4" borderId="1" xfId="0" applyNumberFormat="1" applyFont="1" applyFill="1" applyBorder="1" applyAlignment="1">
      <alignment horizontal="center" vertical="center" wrapText="1"/>
    </xf>
    <xf numFmtId="0" fontId="0" fillId="0" borderId="11" xfId="0" applyNumberFormat="1" applyBorder="1" applyAlignment="1">
      <alignment horizontal="center" vertical="center"/>
    </xf>
    <xf numFmtId="181" fontId="0" fillId="0" borderId="1" xfId="0" applyNumberFormat="1" applyBorder="1" applyAlignment="1">
      <alignment horizontal="center" vertical="center"/>
    </xf>
    <xf numFmtId="181" fontId="0" fillId="0" borderId="11" xfId="0" applyNumberFormat="1" applyBorder="1" applyAlignment="1">
      <alignment horizontal="center" vertical="center"/>
    </xf>
    <xf numFmtId="178" fontId="0" fillId="4" borderId="1" xfId="0" applyNumberFormat="1" applyFill="1" applyBorder="1" applyAlignment="1">
      <alignment horizontal="center" vertical="center" wrapText="1"/>
    </xf>
    <xf numFmtId="0" fontId="0" fillId="4" borderId="1" xfId="0" applyNumberFormat="1" applyFill="1" applyBorder="1" applyAlignment="1">
      <alignment horizontal="center" vertical="center" wrapText="1"/>
    </xf>
    <xf numFmtId="0" fontId="0" fillId="0" borderId="13" xfId="0" applyNumberFormat="1" applyBorder="1" applyAlignment="1">
      <alignment horizontal="center" vertical="center"/>
    </xf>
    <xf numFmtId="181" fontId="0" fillId="0" borderId="13" xfId="0" applyNumberFormat="1" applyBorder="1" applyAlignment="1">
      <alignment horizontal="center" vertical="center"/>
    </xf>
    <xf numFmtId="181" fontId="0" fillId="0" borderId="1" xfId="0" applyNumberFormat="1" applyBorder="1" applyAlignment="1">
      <alignment vertical="center"/>
    </xf>
    <xf numFmtId="0" fontId="0" fillId="0" borderId="12" xfId="0" applyNumberFormat="1" applyBorder="1" applyAlignment="1">
      <alignment horizontal="center" vertical="center"/>
    </xf>
    <xf numFmtId="181" fontId="0" fillId="0" borderId="12" xfId="0" applyNumberFormat="1" applyBorder="1" applyAlignment="1">
      <alignment horizontal="center" vertical="center"/>
    </xf>
    <xf numFmtId="178" fontId="0" fillId="0" borderId="1" xfId="0" applyNumberFormat="1" applyBorder="1" applyAlignment="1">
      <alignment vertical="center"/>
    </xf>
    <xf numFmtId="178" fontId="0" fillId="0" borderId="11" xfId="0" applyNumberFormat="1" applyBorder="1" applyAlignment="1">
      <alignment horizontal="center" vertical="center"/>
    </xf>
    <xf numFmtId="178" fontId="0" fillId="0" borderId="1" xfId="0" applyNumberFormat="1" applyBorder="1" applyAlignment="1">
      <alignment horizontal="center" vertical="center"/>
    </xf>
    <xf numFmtId="178" fontId="0" fillId="0" borderId="12" xfId="0" applyNumberFormat="1" applyBorder="1" applyAlignment="1">
      <alignment horizontal="center" vertical="center"/>
    </xf>
    <xf numFmtId="178" fontId="0" fillId="0" borderId="13" xfId="0" applyNumberFormat="1" applyBorder="1" applyAlignment="1">
      <alignment horizontal="center" vertical="center"/>
    </xf>
    <xf numFmtId="178" fontId="0" fillId="0" borderId="1" xfId="0" applyNumberFormat="1" applyBorder="1">
      <alignment vertical="center"/>
    </xf>
    <xf numFmtId="0" fontId="0" fillId="0" borderId="0" xfId="0" applyNumberFormat="1">
      <alignment vertical="center"/>
    </xf>
    <xf numFmtId="0" fontId="0" fillId="0" borderId="0" xfId="0" applyAlignment="1">
      <alignment horizontal="center" vertical="top"/>
    </xf>
    <xf numFmtId="0" fontId="12" fillId="5" borderId="1" xfId="0" applyFont="1" applyFill="1" applyBorder="1" applyAlignment="1">
      <alignment horizontal="center" vertical="center"/>
    </xf>
    <xf numFmtId="179" fontId="3" fillId="4" borderId="11" xfId="0" applyNumberFormat="1" applyFont="1" applyFill="1" applyBorder="1" applyAlignment="1">
      <alignment horizontal="center" vertical="center"/>
    </xf>
    <xf numFmtId="178" fontId="3" fillId="4" borderId="1" xfId="0" applyNumberFormat="1" applyFont="1" applyFill="1" applyBorder="1" applyAlignment="1">
      <alignment horizontal="left" vertical="center" wrapText="1"/>
    </xf>
    <xf numFmtId="0" fontId="3" fillId="4" borderId="1" xfId="0" applyNumberFormat="1" applyFont="1" applyFill="1" applyBorder="1" applyAlignment="1">
      <alignment horizontal="center" vertical="center" wrapText="1"/>
    </xf>
    <xf numFmtId="181" fontId="3" fillId="4" borderId="1" xfId="0" applyNumberFormat="1" applyFont="1" applyFill="1" applyBorder="1">
      <alignment vertical="center"/>
    </xf>
    <xf numFmtId="181" fontId="3" fillId="4" borderId="11" xfId="0" applyNumberFormat="1" applyFont="1" applyFill="1" applyBorder="1" applyAlignment="1">
      <alignment horizontal="center" vertical="center"/>
    </xf>
    <xf numFmtId="179" fontId="3" fillId="4" borderId="12" xfId="0" applyNumberFormat="1" applyFont="1" applyFill="1" applyBorder="1" applyAlignment="1">
      <alignment horizontal="center" vertical="center"/>
    </xf>
    <xf numFmtId="181" fontId="3" fillId="4" borderId="12" xfId="0" applyNumberFormat="1" applyFont="1" applyFill="1" applyBorder="1" applyAlignment="1">
      <alignment horizontal="center" vertical="center"/>
    </xf>
    <xf numFmtId="178" fontId="3" fillId="4" borderId="1" xfId="0" applyNumberFormat="1" applyFont="1" applyFill="1" applyBorder="1" applyAlignment="1">
      <alignment horizontal="center" vertical="center" wrapText="1"/>
    </xf>
    <xf numFmtId="179" fontId="3" fillId="4" borderId="1" xfId="0" applyNumberFormat="1" applyFont="1" applyFill="1" applyBorder="1" applyAlignment="1">
      <alignment vertical="center"/>
    </xf>
    <xf numFmtId="179" fontId="3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vertical="center"/>
    </xf>
    <xf numFmtId="181" fontId="3" fillId="4" borderId="1" xfId="0" applyNumberFormat="1" applyFont="1" applyFill="1" applyBorder="1" applyAlignment="1">
      <alignment vertical="center"/>
    </xf>
    <xf numFmtId="179" fontId="3" fillId="4" borderId="13" xfId="0" applyNumberFormat="1" applyFont="1" applyFill="1" applyBorder="1" applyAlignment="1">
      <alignment vertical="center"/>
    </xf>
    <xf numFmtId="178" fontId="3" fillId="4" borderId="13" xfId="0" applyNumberFormat="1" applyFont="1" applyFill="1" applyBorder="1" applyAlignment="1">
      <alignment horizontal="center" vertical="center"/>
    </xf>
    <xf numFmtId="0" fontId="3" fillId="4" borderId="13" xfId="0" applyNumberFormat="1" applyFont="1" applyFill="1" applyBorder="1" applyAlignment="1">
      <alignment horizontal="center" vertical="center"/>
    </xf>
    <xf numFmtId="0" fontId="0" fillId="4" borderId="13" xfId="0" applyFill="1" applyBorder="1" applyAlignment="1">
      <alignment vertical="center"/>
    </xf>
    <xf numFmtId="181" fontId="13" fillId="4" borderId="13" xfId="0" applyNumberFormat="1" applyFont="1" applyFill="1" applyBorder="1">
      <alignment vertical="center"/>
    </xf>
    <xf numFmtId="181" fontId="13" fillId="4" borderId="13" xfId="0" applyNumberFormat="1" applyFont="1" applyFill="1" applyBorder="1" applyAlignment="1">
      <alignment vertical="center"/>
    </xf>
    <xf numFmtId="181" fontId="13" fillId="4" borderId="1" xfId="0" applyNumberFormat="1" applyFont="1" applyFill="1" applyBorder="1">
      <alignment vertical="center"/>
    </xf>
    <xf numFmtId="181" fontId="13" fillId="4" borderId="12" xfId="0" applyNumberFormat="1" applyFont="1" applyFill="1" applyBorder="1" applyAlignment="1">
      <alignment horizontal="center" vertical="center"/>
    </xf>
    <xf numFmtId="179" fontId="3" fillId="4" borderId="13" xfId="0" applyNumberFormat="1" applyFont="1" applyFill="1" applyBorder="1" applyAlignment="1">
      <alignment horizontal="center" vertical="center"/>
    </xf>
    <xf numFmtId="0" fontId="13" fillId="4" borderId="13" xfId="0" applyFont="1" applyFill="1" applyBorder="1" applyAlignment="1">
      <alignment horizontal="center" vertical="center"/>
    </xf>
    <xf numFmtId="0" fontId="3" fillId="6" borderId="1" xfId="0" applyFont="1" applyFill="1" applyBorder="1" applyAlignment="1">
      <alignment horizontal="center" vertical="center"/>
    </xf>
    <xf numFmtId="180" fontId="1" fillId="5" borderId="1" xfId="0" applyNumberFormat="1" applyFont="1" applyFill="1" applyBorder="1" applyAlignment="1">
      <alignment horizontal="center" vertical="center"/>
    </xf>
    <xf numFmtId="180" fontId="13" fillId="4" borderId="11" xfId="0" applyNumberFormat="1" applyFont="1" applyFill="1" applyBorder="1" applyAlignment="1">
      <alignment horizontal="center" vertical="center"/>
    </xf>
    <xf numFmtId="178" fontId="10" fillId="4" borderId="1" xfId="0" applyNumberFormat="1" applyFont="1" applyFill="1" applyBorder="1" applyAlignment="1">
      <alignment vertical="center" wrapText="1"/>
    </xf>
    <xf numFmtId="0" fontId="14" fillId="4" borderId="1" xfId="0" applyFont="1" applyFill="1" applyBorder="1" applyAlignment="1">
      <alignment horizontal="center" vertical="center"/>
    </xf>
    <xf numFmtId="181" fontId="15" fillId="4" borderId="1" xfId="0" applyNumberFormat="1" applyFont="1" applyFill="1" applyBorder="1" applyAlignment="1">
      <alignment horizontal="center" vertical="center"/>
    </xf>
    <xf numFmtId="181" fontId="13" fillId="4" borderId="1" xfId="0" applyNumberFormat="1" applyFont="1" applyFill="1" applyBorder="1" applyAlignment="1">
      <alignment horizontal="center" vertical="center"/>
    </xf>
    <xf numFmtId="181" fontId="2" fillId="4" borderId="11" xfId="0" applyNumberFormat="1" applyFont="1" applyFill="1" applyBorder="1" applyAlignment="1">
      <alignment horizontal="center" vertical="center"/>
    </xf>
    <xf numFmtId="180" fontId="13" fillId="4" borderId="12" xfId="0" applyNumberFormat="1" applyFont="1" applyFill="1" applyBorder="1" applyAlignment="1">
      <alignment horizontal="center" vertical="center"/>
    </xf>
    <xf numFmtId="181" fontId="2" fillId="4" borderId="12" xfId="0" applyNumberFormat="1" applyFont="1" applyFill="1" applyBorder="1" applyAlignment="1">
      <alignment horizontal="center" vertical="center"/>
    </xf>
    <xf numFmtId="178" fontId="10" fillId="4" borderId="1" xfId="0" applyNumberFormat="1" applyFont="1" applyFill="1" applyBorder="1" applyAlignment="1">
      <alignment horizontal="left" vertical="center" wrapText="1"/>
    </xf>
    <xf numFmtId="0" fontId="10" fillId="4" borderId="1" xfId="0" applyNumberFormat="1" applyFont="1" applyFill="1" applyBorder="1" applyAlignment="1">
      <alignment horizontal="center" vertical="center" wrapText="1"/>
    </xf>
    <xf numFmtId="178" fontId="10" fillId="4" borderId="1" xfId="0" applyNumberFormat="1" applyFont="1" applyFill="1" applyBorder="1" applyAlignment="1">
      <alignment horizontal="center" vertical="center" wrapText="1"/>
    </xf>
    <xf numFmtId="180" fontId="13" fillId="4" borderId="13" xfId="0" applyNumberFormat="1" applyFont="1" applyFill="1" applyBorder="1" applyAlignment="1">
      <alignment horizontal="center" vertical="center"/>
    </xf>
    <xf numFmtId="181" fontId="2" fillId="4" borderId="13" xfId="0" applyNumberFormat="1" applyFont="1" applyFill="1" applyBorder="1" applyAlignment="1">
      <alignment horizontal="center" vertical="center"/>
    </xf>
    <xf numFmtId="178" fontId="10" fillId="4" borderId="1" xfId="0" applyNumberFormat="1" applyFont="1" applyFill="1" applyBorder="1" applyAlignment="1">
      <alignment horizontal="center" vertical="center"/>
    </xf>
    <xf numFmtId="180" fontId="13" fillId="4" borderId="1" xfId="0" applyNumberFormat="1" applyFont="1" applyFill="1" applyBorder="1" applyAlignment="1">
      <alignment horizontal="center" vertical="center"/>
    </xf>
    <xf numFmtId="181" fontId="2" fillId="4" borderId="1" xfId="0" applyNumberFormat="1" applyFont="1" applyFill="1" applyBorder="1" applyAlignment="1">
      <alignment horizontal="center" vertical="center"/>
    </xf>
    <xf numFmtId="178" fontId="10" fillId="4" borderId="13" xfId="0" applyNumberFormat="1" applyFont="1" applyFill="1" applyBorder="1" applyAlignment="1">
      <alignment horizontal="center" vertical="center" wrapText="1"/>
    </xf>
    <xf numFmtId="0" fontId="14" fillId="4" borderId="13" xfId="0" applyFont="1" applyFill="1" applyBorder="1" applyAlignment="1">
      <alignment horizontal="center" vertical="center"/>
    </xf>
    <xf numFmtId="181" fontId="15" fillId="4" borderId="13" xfId="0" applyNumberFormat="1" applyFont="1" applyFill="1" applyBorder="1" applyAlignment="1">
      <alignment horizontal="center" vertical="center"/>
    </xf>
    <xf numFmtId="181" fontId="13" fillId="4" borderId="13" xfId="0" applyNumberFormat="1" applyFont="1" applyFill="1" applyBorder="1" applyAlignment="1">
      <alignment horizontal="center" vertical="center"/>
    </xf>
    <xf numFmtId="0" fontId="13" fillId="4" borderId="1" xfId="0" applyFont="1" applyFill="1" applyBorder="1" applyAlignment="1">
      <alignment horizontal="center" vertical="center"/>
    </xf>
    <xf numFmtId="181" fontId="0" fillId="0" borderId="0" xfId="0" applyNumberFormat="1">
      <alignment vertical="center"/>
    </xf>
    <xf numFmtId="0" fontId="0" fillId="4" borderId="11" xfId="0" applyNumberFormat="1" applyFill="1" applyBorder="1" applyAlignment="1">
      <alignment horizontal="center" vertical="center"/>
    </xf>
    <xf numFmtId="0" fontId="13" fillId="4" borderId="1" xfId="0" applyNumberFormat="1" applyFont="1" applyFill="1" applyBorder="1" applyAlignment="1">
      <alignment horizontal="center" vertical="center"/>
    </xf>
    <xf numFmtId="0" fontId="0" fillId="4" borderId="13" xfId="0" applyNumberFormat="1" applyFill="1" applyBorder="1" applyAlignment="1">
      <alignment horizontal="center" vertical="center"/>
    </xf>
    <xf numFmtId="0" fontId="0" fillId="4" borderId="12" xfId="0" applyNumberFormat="1" applyFill="1" applyBorder="1" applyAlignment="1">
      <alignment horizontal="center" vertical="center"/>
    </xf>
    <xf numFmtId="180" fontId="3" fillId="6" borderId="5" xfId="0" applyNumberFormat="1" applyFont="1" applyFill="1" applyBorder="1" applyAlignment="1">
      <alignment horizontal="center" vertical="center"/>
    </xf>
    <xf numFmtId="183" fontId="0" fillId="0" borderId="0" xfId="0" applyNumberFormat="1" applyAlignment="1">
      <alignment horizontal="center" vertical="center"/>
    </xf>
    <xf numFmtId="0" fontId="0" fillId="0" borderId="0" xfId="0" applyAlignment="1">
      <alignment horizontal="left" vertical="center"/>
    </xf>
    <xf numFmtId="183" fontId="16" fillId="5" borderId="1" xfId="0" applyNumberFormat="1" applyFont="1" applyFill="1" applyBorder="1" applyAlignment="1">
      <alignment horizontal="center" vertical="center"/>
    </xf>
    <xf numFmtId="0" fontId="17" fillId="5" borderId="1" xfId="0" applyFont="1" applyFill="1" applyBorder="1" applyAlignment="1">
      <alignment horizontal="center" vertical="center"/>
    </xf>
    <xf numFmtId="0" fontId="16" fillId="5" borderId="1" xfId="0" applyNumberFormat="1" applyFont="1" applyFill="1" applyBorder="1" applyAlignment="1">
      <alignment horizontal="center" vertical="center"/>
    </xf>
    <xf numFmtId="0" fontId="16" fillId="5" borderId="1" xfId="0" applyFont="1" applyFill="1" applyBorder="1" applyAlignment="1">
      <alignment horizontal="center" vertical="center"/>
    </xf>
    <xf numFmtId="183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183" fontId="0" fillId="0" borderId="12" xfId="0" applyNumberFormat="1" applyBorder="1" applyAlignment="1">
      <alignment horizontal="center" vertical="center"/>
    </xf>
    <xf numFmtId="0" fontId="0" fillId="0" borderId="13" xfId="0" applyBorder="1" applyAlignment="1">
      <alignment horizontal="left" vertical="center"/>
    </xf>
    <xf numFmtId="0" fontId="0" fillId="0" borderId="13" xfId="0" applyBorder="1" applyAlignment="1">
      <alignment horizontal="center" vertical="center"/>
    </xf>
    <xf numFmtId="183" fontId="0" fillId="0" borderId="13" xfId="0" applyNumberFormat="1" applyBorder="1" applyAlignment="1">
      <alignment horizontal="center" vertical="center"/>
    </xf>
    <xf numFmtId="0" fontId="0" fillId="0" borderId="1" xfId="0" applyNumberFormat="1" applyBorder="1" applyAlignment="1">
      <alignment horizontal="center" vertical="center"/>
    </xf>
    <xf numFmtId="183" fontId="0" fillId="0" borderId="11" xfId="0" applyNumberFormat="1" applyBorder="1" applyAlignment="1">
      <alignment horizontal="center" vertical="center"/>
    </xf>
    <xf numFmtId="178" fontId="0" fillId="0" borderId="12" xfId="0" applyNumberFormat="1" applyBorder="1" applyAlignment="1">
      <alignment horizontal="center" vertical="center" wrapText="1"/>
    </xf>
    <xf numFmtId="178" fontId="0" fillId="0" borderId="13" xfId="0" applyNumberFormat="1" applyBorder="1" applyAlignment="1">
      <alignment horizontal="center" vertical="center" wrapText="1"/>
    </xf>
    <xf numFmtId="178" fontId="0" fillId="0" borderId="13" xfId="0" applyNumberFormat="1" applyBorder="1" applyAlignment="1">
      <alignment vertical="center"/>
    </xf>
    <xf numFmtId="183" fontId="0" fillId="0" borderId="1" xfId="0" applyNumberFormat="1" applyBorder="1" applyAlignment="1">
      <alignment vertical="center"/>
    </xf>
    <xf numFmtId="0" fontId="0" fillId="0" borderId="0" xfId="0" applyFill="1" applyAlignment="1">
      <alignment vertical="center"/>
    </xf>
    <xf numFmtId="180" fontId="0" fillId="0" borderId="0" xfId="0" applyNumberFormat="1" applyFill="1" applyBorder="1" applyAlignment="1">
      <alignment vertical="center"/>
    </xf>
    <xf numFmtId="0" fontId="0" fillId="0" borderId="0" xfId="0" applyFill="1" applyAlignment="1">
      <alignment horizontal="left" vertical="center"/>
    </xf>
    <xf numFmtId="0" fontId="0" fillId="0" borderId="0" xfId="0" applyNumberFormat="1" applyFill="1" applyAlignment="1">
      <alignment vertical="center"/>
    </xf>
    <xf numFmtId="0" fontId="0" fillId="0" borderId="0" xfId="0" applyFill="1" applyBorder="1" applyAlignment="1">
      <alignment vertical="center"/>
    </xf>
    <xf numFmtId="180" fontId="7" fillId="5" borderId="1" xfId="0" applyNumberFormat="1" applyFont="1" applyFill="1" applyBorder="1" applyAlignment="1">
      <alignment horizontal="center" vertical="center"/>
    </xf>
    <xf numFmtId="0" fontId="18" fillId="5" borderId="2" xfId="0" applyFont="1" applyFill="1" applyBorder="1" applyAlignment="1">
      <alignment horizontal="center" vertical="center"/>
    </xf>
    <xf numFmtId="0" fontId="18" fillId="5" borderId="1" xfId="0" applyNumberFormat="1" applyFont="1" applyFill="1" applyBorder="1" applyAlignment="1">
      <alignment horizontal="center" vertical="center"/>
    </xf>
    <xf numFmtId="0" fontId="18" fillId="5" borderId="1" xfId="0" applyFont="1" applyFill="1" applyBorder="1" applyAlignment="1">
      <alignment horizontal="center" vertical="center"/>
    </xf>
    <xf numFmtId="0" fontId="18" fillId="5" borderId="4" xfId="0" applyFont="1" applyFill="1" applyBorder="1" applyAlignment="1">
      <alignment horizontal="center" vertical="center"/>
    </xf>
    <xf numFmtId="180" fontId="0" fillId="0" borderId="1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/>
    </xf>
    <xf numFmtId="0" fontId="0" fillId="0" borderId="1" xfId="0" applyNumberFormat="1" applyFill="1" applyBorder="1" applyAlignment="1">
      <alignment horizontal="center" vertical="center"/>
    </xf>
    <xf numFmtId="178" fontId="0" fillId="0" borderId="1" xfId="0" applyNumberFormat="1" applyFill="1" applyBorder="1" applyAlignment="1">
      <alignment horizontal="center" vertical="center"/>
    </xf>
    <xf numFmtId="178" fontId="0" fillId="0" borderId="0" xfId="0" applyNumberFormat="1" applyFill="1" applyAlignment="1">
      <alignment vertical="center"/>
    </xf>
    <xf numFmtId="180" fontId="0" fillId="0" borderId="12" xfId="0" applyNumberFormat="1" applyFill="1" applyBorder="1" applyAlignment="1">
      <alignment horizontal="center" vertical="center"/>
    </xf>
    <xf numFmtId="0" fontId="0" fillId="0" borderId="13" xfId="0" applyFill="1" applyBorder="1" applyAlignment="1">
      <alignment horizontal="left" vertical="center"/>
    </xf>
    <xf numFmtId="0" fontId="0" fillId="0" borderId="13" xfId="0" applyNumberFormat="1" applyFill="1" applyBorder="1" applyAlignment="1">
      <alignment horizontal="center" vertical="center"/>
    </xf>
    <xf numFmtId="178" fontId="0" fillId="0" borderId="12" xfId="0" applyNumberFormat="1" applyFill="1" applyBorder="1" applyAlignment="1">
      <alignment horizontal="center" vertical="center"/>
    </xf>
    <xf numFmtId="180" fontId="0" fillId="0" borderId="13" xfId="0" applyNumberFormat="1" applyFill="1" applyBorder="1" applyAlignment="1">
      <alignment horizontal="center" vertical="center"/>
    </xf>
    <xf numFmtId="178" fontId="0" fillId="0" borderId="13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80" fontId="0" fillId="0" borderId="11" xfId="0" applyNumberFormat="1" applyFill="1" applyBorder="1" applyAlignment="1">
      <alignment horizontal="center" vertical="center"/>
    </xf>
    <xf numFmtId="178" fontId="0" fillId="0" borderId="11" xfId="0" applyNumberFormat="1" applyFill="1" applyBorder="1" applyAlignment="1">
      <alignment horizontal="center" vertical="center"/>
    </xf>
    <xf numFmtId="0" fontId="0" fillId="0" borderId="11" xfId="0" applyFill="1" applyBorder="1" applyAlignment="1">
      <alignment horizontal="left" vertical="center"/>
    </xf>
    <xf numFmtId="0" fontId="0" fillId="0" borderId="11" xfId="0" applyNumberFormat="1" applyFill="1" applyBorder="1" applyAlignment="1">
      <alignment horizontal="center" vertical="center"/>
    </xf>
    <xf numFmtId="178" fontId="0" fillId="0" borderId="1" xfId="0" applyNumberFormat="1" applyFill="1" applyBorder="1" applyAlignment="1">
      <alignment vertical="center"/>
    </xf>
    <xf numFmtId="0" fontId="0" fillId="0" borderId="1" xfId="0" applyFill="1" applyBorder="1" applyAlignment="1">
      <alignment vertical="center"/>
    </xf>
    <xf numFmtId="0" fontId="0" fillId="0" borderId="1" xfId="0" applyNumberFormat="1" applyFill="1" applyBorder="1" applyAlignment="1">
      <alignment vertical="center"/>
    </xf>
    <xf numFmtId="178" fontId="0" fillId="4" borderId="1" xfId="0" applyNumberFormat="1" applyFill="1" applyBorder="1" applyAlignment="1">
      <alignment vertical="center"/>
    </xf>
    <xf numFmtId="180" fontId="0" fillId="0" borderId="1" xfId="0" applyNumberFormat="1" applyFill="1" applyBorder="1" applyAlignment="1">
      <alignment vertical="center"/>
    </xf>
    <xf numFmtId="178" fontId="0" fillId="0" borderId="0" xfId="0" applyNumberFormat="1" applyFill="1" applyBorder="1" applyAlignment="1">
      <alignment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colors>
    <mruColors>
      <color rgb="00F8E57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tyles" Target="styles.xml"/><Relationship Id="rId14" Type="http://schemas.openxmlformats.org/officeDocument/2006/relationships/sharedStrings" Target="sharedString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14.jpeg"/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18.jpeg"/><Relationship Id="rId3" Type="http://schemas.openxmlformats.org/officeDocument/2006/relationships/image" Target="../media/image17.jpe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/><Relationship Id="rId1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jpeg"/><Relationship Id="rId1" Type="http://schemas.openxmlformats.org/officeDocument/2006/relationships/image" Target="../media/image24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26670</xdr:colOff>
      <xdr:row>1</xdr:row>
      <xdr:rowOff>40640</xdr:rowOff>
    </xdr:from>
    <xdr:to>
      <xdr:col>4</xdr:col>
      <xdr:colOff>3218815</xdr:colOff>
      <xdr:row>4</xdr:row>
      <xdr:rowOff>741680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4105" y="396240"/>
          <a:ext cx="3192145" cy="3082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26035</xdr:colOff>
      <xdr:row>5</xdr:row>
      <xdr:rowOff>25400</xdr:rowOff>
    </xdr:from>
    <xdr:to>
      <xdr:col>4</xdr:col>
      <xdr:colOff>3220720</xdr:colOff>
      <xdr:row>7</xdr:row>
      <xdr:rowOff>1036320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173470" y="3556000"/>
          <a:ext cx="3194685" cy="3144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41910</xdr:colOff>
      <xdr:row>8</xdr:row>
      <xdr:rowOff>40005</xdr:rowOff>
    </xdr:from>
    <xdr:to>
      <xdr:col>4</xdr:col>
      <xdr:colOff>3260090</xdr:colOff>
      <xdr:row>10</xdr:row>
      <xdr:rowOff>1046480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89345" y="6771005"/>
          <a:ext cx="3218180" cy="3140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43815</xdr:colOff>
      <xdr:row>13</xdr:row>
      <xdr:rowOff>48895</xdr:rowOff>
    </xdr:from>
    <xdr:to>
      <xdr:col>4</xdr:col>
      <xdr:colOff>3211830</xdr:colOff>
      <xdr:row>15</xdr:row>
      <xdr:rowOff>1042035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91250" y="13180695"/>
          <a:ext cx="3168015" cy="3126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34925</xdr:colOff>
      <xdr:row>16</xdr:row>
      <xdr:rowOff>38100</xdr:rowOff>
    </xdr:from>
    <xdr:to>
      <xdr:col>4</xdr:col>
      <xdr:colOff>3215005</xdr:colOff>
      <xdr:row>18</xdr:row>
      <xdr:rowOff>1043940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182360" y="16370300"/>
          <a:ext cx="3180080" cy="313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58420</xdr:colOff>
      <xdr:row>19</xdr:row>
      <xdr:rowOff>49530</xdr:rowOff>
    </xdr:from>
    <xdr:to>
      <xdr:col>4</xdr:col>
      <xdr:colOff>3233420</xdr:colOff>
      <xdr:row>20</xdr:row>
      <xdr:rowOff>1566545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205855" y="19582130"/>
          <a:ext cx="3175000" cy="3117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56515</xdr:colOff>
      <xdr:row>21</xdr:row>
      <xdr:rowOff>10795</xdr:rowOff>
    </xdr:from>
    <xdr:to>
      <xdr:col>4</xdr:col>
      <xdr:colOff>3236595</xdr:colOff>
      <xdr:row>26</xdr:row>
      <xdr:rowOff>561975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203950" y="22743795"/>
          <a:ext cx="3180080" cy="3624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32385</xdr:colOff>
      <xdr:row>27</xdr:row>
      <xdr:rowOff>36195</xdr:rowOff>
    </xdr:from>
    <xdr:to>
      <xdr:col>4</xdr:col>
      <xdr:colOff>3233420</xdr:colOff>
      <xdr:row>29</xdr:row>
      <xdr:rowOff>977265</xdr:rowOff>
    </xdr:to>
    <xdr:pic>
      <xdr:nvPicPr>
        <xdr:cNvPr id="9" name="Picture 8" descr="WhatsApp Image 2025-10-21 at 15.03.55_1b7beee0"/>
        <xdr:cNvPicPr>
          <a:picLocks noChangeAspect="1"/>
        </xdr:cNvPicPr>
      </xdr:nvPicPr>
      <xdr:blipFill>
        <a:blip r:embed="rId8"/>
        <a:srcRect l="2649" t="13667" r="1973" b="17425"/>
        <a:stretch>
          <a:fillRect/>
        </a:stretch>
      </xdr:blipFill>
      <xdr:spPr>
        <a:xfrm>
          <a:off x="6179820" y="26477595"/>
          <a:ext cx="3201035" cy="3074670"/>
        </a:xfrm>
        <a:prstGeom prst="rect">
          <a:avLst/>
        </a:prstGeom>
      </xdr:spPr>
    </xdr:pic>
    <xdr:clientData/>
  </xdr:twoCellAnchor>
  <xdr:twoCellAnchor editAs="oneCell">
    <xdr:from>
      <xdr:col>4</xdr:col>
      <xdr:colOff>8255</xdr:colOff>
      <xdr:row>11</xdr:row>
      <xdr:rowOff>20320</xdr:rowOff>
    </xdr:from>
    <xdr:to>
      <xdr:col>4</xdr:col>
      <xdr:colOff>3244215</xdr:colOff>
      <xdr:row>12</xdr:row>
      <xdr:rowOff>1564005</xdr:rowOff>
    </xdr:to>
    <xdr:pic>
      <xdr:nvPicPr>
        <xdr:cNvPr id="10" name="Picture 9" descr="WhatsApp Image 2025-10-27 at 16.48.31_a2dc5cd7"/>
        <xdr:cNvPicPr>
          <a:picLocks noChangeAspect="1"/>
        </xdr:cNvPicPr>
      </xdr:nvPicPr>
      <xdr:blipFill>
        <a:blip r:embed="rId9"/>
        <a:srcRect t="8741" b="16800"/>
        <a:stretch>
          <a:fillRect/>
        </a:stretch>
      </xdr:blipFill>
      <xdr:spPr>
        <a:xfrm>
          <a:off x="6155690" y="9951720"/>
          <a:ext cx="3235960" cy="3143885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</xdr:colOff>
      <xdr:row>30</xdr:row>
      <xdr:rowOff>22225</xdr:rowOff>
    </xdr:from>
    <xdr:to>
      <xdr:col>4</xdr:col>
      <xdr:colOff>3241675</xdr:colOff>
      <xdr:row>32</xdr:row>
      <xdr:rowOff>1049020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165215" y="29664025"/>
          <a:ext cx="3223895" cy="31603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48260</xdr:colOff>
      <xdr:row>1</xdr:row>
      <xdr:rowOff>72390</xdr:rowOff>
    </xdr:from>
    <xdr:to>
      <xdr:col>4</xdr:col>
      <xdr:colOff>5304155</xdr:colOff>
      <xdr:row>2</xdr:row>
      <xdr:rowOff>2171065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57035" y="516890"/>
          <a:ext cx="5255895" cy="4321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81915</xdr:colOff>
      <xdr:row>3</xdr:row>
      <xdr:rowOff>86360</xdr:rowOff>
    </xdr:from>
    <xdr:to>
      <xdr:col>4</xdr:col>
      <xdr:colOff>5330190</xdr:colOff>
      <xdr:row>4</xdr:row>
      <xdr:rowOff>2134235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790690" y="4975860"/>
          <a:ext cx="5248275" cy="4270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48895</xdr:colOff>
      <xdr:row>5</xdr:row>
      <xdr:rowOff>31115</xdr:rowOff>
    </xdr:from>
    <xdr:to>
      <xdr:col>4</xdr:col>
      <xdr:colOff>5347970</xdr:colOff>
      <xdr:row>7</xdr:row>
      <xdr:rowOff>1431290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57670" y="9365615"/>
          <a:ext cx="5299075" cy="437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29845</xdr:colOff>
      <xdr:row>8</xdr:row>
      <xdr:rowOff>1270</xdr:rowOff>
    </xdr:from>
    <xdr:to>
      <xdr:col>4</xdr:col>
      <xdr:colOff>5373370</xdr:colOff>
      <xdr:row>8</xdr:row>
      <xdr:rowOff>4380865</xdr:rowOff>
    </xdr:to>
    <xdr:pic>
      <xdr:nvPicPr>
        <xdr:cNvPr id="5" name="Picture 4" descr="WhatsApp Image 2025-10-21 at 12.02.09_d138301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 rot="16200000">
          <a:off x="7220585" y="13311505"/>
          <a:ext cx="4379595" cy="53435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0</xdr:colOff>
      <xdr:row>6</xdr:row>
      <xdr:rowOff>0</xdr:rowOff>
    </xdr:from>
    <xdr:to>
      <xdr:col>4</xdr:col>
      <xdr:colOff>0</xdr:colOff>
      <xdr:row>6</xdr:row>
      <xdr:rowOff>0</xdr:rowOff>
    </xdr:to>
    <xdr:pic>
      <xdr:nvPicPr>
        <xdr:cNvPr id="4" name="Picture 3"/>
        <xdr:cNvPicPr>
          <a:picLocks noChangeAspect="1"/>
        </xdr:cNvPicPr>
      </xdr:nvPicPr>
      <xdr:blipFill>
        <a:stretch>
          <a:fillRect/>
        </a:stretch>
      </xdr:blipFill>
      <xdr:spPr>
        <a:xfrm>
          <a:off x="4240530" y="3467100"/>
          <a:ext cx="0" cy="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55245</xdr:colOff>
      <xdr:row>1</xdr:row>
      <xdr:rowOff>37465</xdr:rowOff>
    </xdr:from>
    <xdr:to>
      <xdr:col>4</xdr:col>
      <xdr:colOff>2665095</xdr:colOff>
      <xdr:row>2</xdr:row>
      <xdr:rowOff>772795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295775" y="240665"/>
          <a:ext cx="2609850" cy="1548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27940</xdr:colOff>
      <xdr:row>3</xdr:row>
      <xdr:rowOff>30480</xdr:rowOff>
    </xdr:from>
    <xdr:to>
      <xdr:col>4</xdr:col>
      <xdr:colOff>2675890</xdr:colOff>
      <xdr:row>5</xdr:row>
      <xdr:rowOff>502920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268470" y="1859280"/>
          <a:ext cx="2647950" cy="1564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36830</xdr:colOff>
      <xdr:row>6</xdr:row>
      <xdr:rowOff>25400</xdr:rowOff>
    </xdr:from>
    <xdr:to>
      <xdr:col>4</xdr:col>
      <xdr:colOff>2694940</xdr:colOff>
      <xdr:row>8</xdr:row>
      <xdr:rowOff>523240</xdr:rowOff>
    </xdr:to>
    <xdr:pic>
      <xdr:nvPicPr>
        <xdr:cNvPr id="5" name="Picture 4" descr="WhatsApp Image 2025-10-21 at 10.55.27_7c43b50d"/>
        <xdr:cNvPicPr>
          <a:picLocks noChangeAspect="1"/>
        </xdr:cNvPicPr>
      </xdr:nvPicPr>
      <xdr:blipFill>
        <a:blip r:embed="rId3"/>
        <a:srcRect l="5950" t="10741" r="1999" b="12866"/>
        <a:stretch>
          <a:fillRect/>
        </a:stretch>
      </xdr:blipFill>
      <xdr:spPr>
        <a:xfrm>
          <a:off x="4277360" y="3492500"/>
          <a:ext cx="2658110" cy="159004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8</xdr:row>
      <xdr:rowOff>542290</xdr:rowOff>
    </xdr:from>
    <xdr:to>
      <xdr:col>5</xdr:col>
      <xdr:colOff>1270</xdr:colOff>
      <xdr:row>10</xdr:row>
      <xdr:rowOff>798830</xdr:rowOff>
    </xdr:to>
    <xdr:pic>
      <xdr:nvPicPr>
        <xdr:cNvPr id="6" name="Picture 5" descr="WhatsApp Image 2025-10-29 at 12.36.13_ca6c5d75"/>
        <xdr:cNvPicPr>
          <a:picLocks noChangeAspect="1"/>
        </xdr:cNvPicPr>
      </xdr:nvPicPr>
      <xdr:blipFill>
        <a:blip r:embed="rId4"/>
        <a:srcRect l="9509" t="14550" b="2833"/>
        <a:stretch>
          <a:fillRect/>
        </a:stretch>
      </xdr:blipFill>
      <xdr:spPr>
        <a:xfrm rot="16200000">
          <a:off x="4794250" y="4563110"/>
          <a:ext cx="1615440" cy="2692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21590</xdr:colOff>
      <xdr:row>1</xdr:row>
      <xdr:rowOff>40640</xdr:rowOff>
    </xdr:from>
    <xdr:to>
      <xdr:col>4</xdr:col>
      <xdr:colOff>2952750</xdr:colOff>
      <xdr:row>3</xdr:row>
      <xdr:rowOff>726440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256530" y="243840"/>
          <a:ext cx="2931160" cy="2209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30480</xdr:colOff>
      <xdr:row>4</xdr:row>
      <xdr:rowOff>4445</xdr:rowOff>
    </xdr:from>
    <xdr:to>
      <xdr:col>4</xdr:col>
      <xdr:colOff>2896235</xdr:colOff>
      <xdr:row>4</xdr:row>
      <xdr:rowOff>2206625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265420" y="2493645"/>
          <a:ext cx="2865755" cy="2202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30480</xdr:colOff>
      <xdr:row>5</xdr:row>
      <xdr:rowOff>33020</xdr:rowOff>
    </xdr:from>
    <xdr:to>
      <xdr:col>4</xdr:col>
      <xdr:colOff>2912745</xdr:colOff>
      <xdr:row>5</xdr:row>
      <xdr:rowOff>2202180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265420" y="4808220"/>
          <a:ext cx="2882265" cy="21691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48895</xdr:colOff>
      <xdr:row>1</xdr:row>
      <xdr:rowOff>66040</xdr:rowOff>
    </xdr:from>
    <xdr:to>
      <xdr:col>4</xdr:col>
      <xdr:colOff>2269490</xdr:colOff>
      <xdr:row>1</xdr:row>
      <xdr:rowOff>3138170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933950" y="345440"/>
          <a:ext cx="2220595" cy="3072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56515</xdr:colOff>
      <xdr:row>2</xdr:row>
      <xdr:rowOff>53975</xdr:rowOff>
    </xdr:from>
    <xdr:to>
      <xdr:col>4</xdr:col>
      <xdr:colOff>2260600</xdr:colOff>
      <xdr:row>2</xdr:row>
      <xdr:rowOff>3091815</xdr:rowOff>
    </xdr:to>
    <xdr:pic>
      <xdr:nvPicPr>
        <xdr:cNvPr id="3" name="Picture 2" descr="WhatsApp Image 2025-10-29 at 12.35.39_8c4192ab"/>
        <xdr:cNvPicPr>
          <a:picLocks noChangeAspect="1"/>
        </xdr:cNvPicPr>
      </xdr:nvPicPr>
      <xdr:blipFill>
        <a:blip r:embed="rId2"/>
        <a:srcRect l="5253" t="13063" r="5634" b="17377"/>
        <a:stretch>
          <a:fillRect/>
        </a:stretch>
      </xdr:blipFill>
      <xdr:spPr>
        <a:xfrm>
          <a:off x="4941570" y="3508375"/>
          <a:ext cx="2204085" cy="30378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12700</xdr:colOff>
      <xdr:row>1</xdr:row>
      <xdr:rowOff>10795</xdr:rowOff>
    </xdr:from>
    <xdr:to>
      <xdr:col>4</xdr:col>
      <xdr:colOff>3180715</xdr:colOff>
      <xdr:row>4</xdr:row>
      <xdr:rowOff>946785</xdr:rowOff>
    </xdr:to>
    <xdr:pic>
      <xdr:nvPicPr>
        <xdr:cNvPr id="2" name="Picture 1" descr="WhatsApp Image 2025-10-22 at 10.53.30_b6ad1107"/>
        <xdr:cNvPicPr>
          <a:picLocks noChangeAspect="1"/>
        </xdr:cNvPicPr>
      </xdr:nvPicPr>
      <xdr:blipFill>
        <a:blip r:embed="rId1"/>
        <a:srcRect l="4437" r="2344" b="8011"/>
        <a:stretch>
          <a:fillRect/>
        </a:stretch>
      </xdr:blipFill>
      <xdr:spPr>
        <a:xfrm>
          <a:off x="6952615" y="455295"/>
          <a:ext cx="3168015" cy="3831590"/>
        </a:xfrm>
        <a:prstGeom prst="rect">
          <a:avLst/>
        </a:prstGeom>
      </xdr:spPr>
    </xdr:pic>
    <xdr:clientData/>
  </xdr:twoCellAnchor>
  <xdr:twoCellAnchor editAs="oneCell">
    <xdr:from>
      <xdr:col>4</xdr:col>
      <xdr:colOff>18415</xdr:colOff>
      <xdr:row>5</xdr:row>
      <xdr:rowOff>21590</xdr:rowOff>
    </xdr:from>
    <xdr:to>
      <xdr:col>4</xdr:col>
      <xdr:colOff>3163570</xdr:colOff>
      <xdr:row>7</xdr:row>
      <xdr:rowOff>1233170</xdr:rowOff>
    </xdr:to>
    <xdr:pic>
      <xdr:nvPicPr>
        <xdr:cNvPr id="8" name="Picture 7" descr="WhatsApp Image 2025-10-22 at 11.11.14_1d3b8dca"/>
        <xdr:cNvPicPr>
          <a:picLocks noChangeAspect="1"/>
        </xdr:cNvPicPr>
      </xdr:nvPicPr>
      <xdr:blipFill>
        <a:blip r:embed="rId2"/>
        <a:srcRect l="2411" t="7171" b="25590"/>
        <a:stretch>
          <a:fillRect/>
        </a:stretch>
      </xdr:blipFill>
      <xdr:spPr>
        <a:xfrm>
          <a:off x="6958330" y="4326890"/>
          <a:ext cx="3145155" cy="3784600"/>
        </a:xfrm>
        <a:prstGeom prst="rect">
          <a:avLst/>
        </a:prstGeom>
      </xdr:spPr>
    </xdr:pic>
    <xdr:clientData/>
  </xdr:twoCellAnchor>
  <xdr:twoCellAnchor editAs="oneCell">
    <xdr:from>
      <xdr:col>4</xdr:col>
      <xdr:colOff>5080</xdr:colOff>
      <xdr:row>8</xdr:row>
      <xdr:rowOff>25400</xdr:rowOff>
    </xdr:from>
    <xdr:to>
      <xdr:col>4</xdr:col>
      <xdr:colOff>3172460</xdr:colOff>
      <xdr:row>11</xdr:row>
      <xdr:rowOff>925830</xdr:rowOff>
    </xdr:to>
    <xdr:pic>
      <xdr:nvPicPr>
        <xdr:cNvPr id="9" name="Picture 8"/>
        <xdr:cNvPicPr>
          <a:picLocks noChangeAspect="1"/>
        </xdr:cNvPicPr>
      </xdr:nvPicPr>
      <xdr:blipFill>
        <a:blip r:embed="rId3"/>
        <a:srcRect l="5341" r="2467" b="11897"/>
        <a:stretch>
          <a:fillRect/>
        </a:stretch>
      </xdr:blipFill>
      <xdr:spPr>
        <a:xfrm>
          <a:off x="6944995" y="8190230"/>
          <a:ext cx="3167380" cy="37960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12700</xdr:colOff>
      <xdr:row>1</xdr:row>
      <xdr:rowOff>0</xdr:rowOff>
    </xdr:from>
    <xdr:to>
      <xdr:col>4</xdr:col>
      <xdr:colOff>2431415</xdr:colOff>
      <xdr:row>3</xdr:row>
      <xdr:rowOff>940435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87745" y="444500"/>
          <a:ext cx="2418715" cy="28708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471"/>
  <sheetViews>
    <sheetView zoomScale="85" zoomScaleNormal="85" workbookViewId="0">
      <pane ySplit="1" topLeftCell="A398" activePane="bottomLeft" state="frozen"/>
      <selection/>
      <selection pane="bottomLeft" activeCell="B380" sqref="B380"/>
    </sheetView>
  </sheetViews>
  <sheetFormatPr defaultColWidth="9.14285714285714" defaultRowHeight="15" outlineLevelCol="7"/>
  <cols>
    <col min="1" max="1" width="24.7619047619048" style="185" customWidth="1"/>
    <col min="2" max="2" width="28.5714285714286" style="186" customWidth="1"/>
    <col min="3" max="3" width="10.7904761904762" style="187" customWidth="1"/>
    <col min="4" max="4" width="12.1428571428571" style="184" customWidth="1"/>
    <col min="5" max="5" width="15.5714285714286" style="184" customWidth="1"/>
    <col min="6" max="6" width="15.8" style="188" customWidth="1"/>
    <col min="7" max="7" width="14.2857142857143" style="184"/>
    <col min="8" max="8" width="22.5904761904762" style="184" customWidth="1"/>
    <col min="9" max="9" width="11.7142857142857" style="184"/>
    <col min="10" max="16384" width="9.14285714285714" style="184"/>
  </cols>
  <sheetData>
    <row r="1" s="184" customFormat="1" ht="22" customHeight="1" spans="1:6">
      <c r="A1" s="189" t="s">
        <v>0</v>
      </c>
      <c r="B1" s="190" t="s">
        <v>1</v>
      </c>
      <c r="C1" s="191" t="s">
        <v>2</v>
      </c>
      <c r="D1" s="192" t="s">
        <v>3</v>
      </c>
      <c r="E1" s="193" t="s">
        <v>4</v>
      </c>
      <c r="F1" s="192" t="s">
        <v>5</v>
      </c>
    </row>
    <row r="2" s="184" customFormat="1" spans="1:6">
      <c r="A2" s="194">
        <v>45931</v>
      </c>
      <c r="B2" s="195" t="s">
        <v>6</v>
      </c>
      <c r="C2" s="196">
        <v>3</v>
      </c>
      <c r="D2" s="4">
        <v>170000</v>
      </c>
      <c r="E2" s="4">
        <f t="shared" ref="E2:E12" si="0">SUM(C2*D2)</f>
        <v>510000</v>
      </c>
      <c r="F2" s="197">
        <f>SUM(E2:E14)</f>
        <v>2525000</v>
      </c>
    </row>
    <row r="3" s="184" customFormat="1" spans="1:6">
      <c r="A3" s="194"/>
      <c r="B3" s="195" t="s">
        <v>7</v>
      </c>
      <c r="C3" s="196">
        <v>4</v>
      </c>
      <c r="D3" s="4">
        <v>90000</v>
      </c>
      <c r="E3" s="4">
        <f t="shared" si="0"/>
        <v>360000</v>
      </c>
      <c r="F3" s="197"/>
    </row>
    <row r="4" s="184" customFormat="1" spans="1:6">
      <c r="A4" s="194"/>
      <c r="B4" s="195" t="s">
        <v>8</v>
      </c>
      <c r="C4" s="196">
        <v>3</v>
      </c>
      <c r="D4" s="4">
        <v>22000</v>
      </c>
      <c r="E4" s="4">
        <f t="shared" si="0"/>
        <v>66000</v>
      </c>
      <c r="F4" s="197"/>
    </row>
    <row r="5" s="184" customFormat="1" spans="1:6">
      <c r="A5" s="194"/>
      <c r="B5" s="195" t="s">
        <v>9</v>
      </c>
      <c r="C5" s="196">
        <v>6</v>
      </c>
      <c r="D5" s="4">
        <v>75000</v>
      </c>
      <c r="E5" s="4">
        <f t="shared" si="0"/>
        <v>450000</v>
      </c>
      <c r="F5" s="197"/>
    </row>
    <row r="6" s="184" customFormat="1" spans="1:6">
      <c r="A6" s="194"/>
      <c r="B6" s="195" t="s">
        <v>10</v>
      </c>
      <c r="C6" s="196">
        <v>0.2</v>
      </c>
      <c r="D6" s="4">
        <v>100000</v>
      </c>
      <c r="E6" s="4">
        <f t="shared" si="0"/>
        <v>20000</v>
      </c>
      <c r="F6" s="197"/>
    </row>
    <row r="7" s="184" customFormat="1" spans="1:6">
      <c r="A7" s="194"/>
      <c r="B7" s="195" t="s">
        <v>11</v>
      </c>
      <c r="C7" s="196">
        <v>3</v>
      </c>
      <c r="D7" s="4">
        <v>25000</v>
      </c>
      <c r="E7" s="4">
        <f t="shared" si="0"/>
        <v>75000</v>
      </c>
      <c r="F7" s="197"/>
    </row>
    <row r="8" s="184" customFormat="1" spans="1:6">
      <c r="A8" s="194"/>
      <c r="B8" s="195" t="s">
        <v>12</v>
      </c>
      <c r="C8" s="196">
        <v>3</v>
      </c>
      <c r="D8" s="4">
        <v>25000</v>
      </c>
      <c r="E8" s="4">
        <f t="shared" si="0"/>
        <v>75000</v>
      </c>
      <c r="F8" s="197"/>
    </row>
    <row r="9" s="184" customFormat="1" spans="1:6">
      <c r="A9" s="194"/>
      <c r="B9" s="195" t="s">
        <v>13</v>
      </c>
      <c r="C9" s="196">
        <v>1</v>
      </c>
      <c r="D9" s="4">
        <v>130000</v>
      </c>
      <c r="E9" s="4">
        <f t="shared" si="0"/>
        <v>130000</v>
      </c>
      <c r="F9" s="197"/>
    </row>
    <row r="10" s="184" customFormat="1" spans="1:6">
      <c r="A10" s="194"/>
      <c r="B10" s="195" t="s">
        <v>14</v>
      </c>
      <c r="C10" s="196">
        <v>3</v>
      </c>
      <c r="D10" s="4">
        <v>200000</v>
      </c>
      <c r="E10" s="4">
        <f t="shared" si="0"/>
        <v>600000</v>
      </c>
      <c r="F10" s="197"/>
    </row>
    <row r="11" s="184" customFormat="1" spans="1:8">
      <c r="A11" s="194"/>
      <c r="B11" s="195" t="s">
        <v>15</v>
      </c>
      <c r="C11" s="196">
        <v>3</v>
      </c>
      <c r="D11" s="4">
        <v>55000</v>
      </c>
      <c r="E11" s="4">
        <f t="shared" si="0"/>
        <v>165000</v>
      </c>
      <c r="F11" s="197"/>
      <c r="H11" s="198"/>
    </row>
    <row r="12" s="184" customFormat="1" spans="1:6">
      <c r="A12" s="194"/>
      <c r="B12" s="195" t="s">
        <v>16</v>
      </c>
      <c r="C12" s="196">
        <v>1</v>
      </c>
      <c r="D12" s="4">
        <v>20000</v>
      </c>
      <c r="E12" s="4">
        <f t="shared" si="0"/>
        <v>20000</v>
      </c>
      <c r="F12" s="197"/>
    </row>
    <row r="13" s="184" customFormat="1" spans="1:6">
      <c r="A13" s="194"/>
      <c r="B13" s="195" t="s">
        <v>17</v>
      </c>
      <c r="C13" s="196">
        <v>1.14</v>
      </c>
      <c r="D13" s="4">
        <v>30000</v>
      </c>
      <c r="E13" s="4">
        <v>34000</v>
      </c>
      <c r="F13" s="197"/>
    </row>
    <row r="14" s="184" customFormat="1" spans="1:6">
      <c r="A14" s="194"/>
      <c r="B14" s="195" t="s">
        <v>18</v>
      </c>
      <c r="C14" s="196">
        <v>0.5</v>
      </c>
      <c r="D14" s="4">
        <v>40000</v>
      </c>
      <c r="E14" s="4">
        <f t="shared" ref="E14:E33" si="1">SUM(C14*D14)</f>
        <v>20000</v>
      </c>
      <c r="F14" s="197"/>
    </row>
    <row r="15" s="184" customFormat="1" spans="1:6">
      <c r="A15" s="194">
        <v>45932</v>
      </c>
      <c r="B15" s="195" t="s">
        <v>19</v>
      </c>
      <c r="C15" s="196">
        <v>1</v>
      </c>
      <c r="D15" s="4">
        <v>100000</v>
      </c>
      <c r="E15" s="4">
        <f t="shared" si="1"/>
        <v>100000</v>
      </c>
      <c r="F15" s="197">
        <f>SUM(E15:E28)</f>
        <v>2588000</v>
      </c>
    </row>
    <row r="16" s="184" customFormat="1" spans="1:6">
      <c r="A16" s="194"/>
      <c r="B16" s="195" t="s">
        <v>20</v>
      </c>
      <c r="C16" s="196">
        <v>0.25</v>
      </c>
      <c r="D16" s="4">
        <v>90000</v>
      </c>
      <c r="E16" s="4">
        <v>23000</v>
      </c>
      <c r="F16" s="197"/>
    </row>
    <row r="17" s="184" customFormat="1" spans="1:6">
      <c r="A17" s="194"/>
      <c r="B17" s="195" t="s">
        <v>21</v>
      </c>
      <c r="C17" s="196">
        <v>2</v>
      </c>
      <c r="D17" s="4">
        <v>360000</v>
      </c>
      <c r="E17" s="4">
        <f t="shared" si="1"/>
        <v>720000</v>
      </c>
      <c r="F17" s="197"/>
    </row>
    <row r="18" s="184" customFormat="1" spans="1:6">
      <c r="A18" s="194"/>
      <c r="B18" s="195" t="s">
        <v>22</v>
      </c>
      <c r="C18" s="196">
        <v>1</v>
      </c>
      <c r="D18" s="4">
        <v>60000</v>
      </c>
      <c r="E18" s="4">
        <f t="shared" si="1"/>
        <v>60000</v>
      </c>
      <c r="F18" s="197"/>
    </row>
    <row r="19" s="184" customFormat="1" spans="1:6">
      <c r="A19" s="194"/>
      <c r="B19" s="195" t="s">
        <v>8</v>
      </c>
      <c r="C19" s="196">
        <v>3</v>
      </c>
      <c r="D19" s="4">
        <v>22000</v>
      </c>
      <c r="E19" s="4">
        <f t="shared" si="1"/>
        <v>66000</v>
      </c>
      <c r="F19" s="197"/>
    </row>
    <row r="20" s="184" customFormat="1" spans="1:6">
      <c r="A20" s="194"/>
      <c r="B20" s="195" t="s">
        <v>7</v>
      </c>
      <c r="C20" s="196">
        <v>2</v>
      </c>
      <c r="D20" s="4">
        <v>90000</v>
      </c>
      <c r="E20" s="4">
        <f t="shared" si="1"/>
        <v>180000</v>
      </c>
      <c r="F20" s="197"/>
    </row>
    <row r="21" s="184" customFormat="1" spans="1:6">
      <c r="A21" s="194"/>
      <c r="B21" s="195" t="s">
        <v>23</v>
      </c>
      <c r="C21" s="196">
        <v>3</v>
      </c>
      <c r="D21" s="4">
        <v>200000</v>
      </c>
      <c r="E21" s="4">
        <f t="shared" si="1"/>
        <v>600000</v>
      </c>
      <c r="F21" s="197"/>
    </row>
    <row r="22" s="184" customFormat="1" spans="1:6">
      <c r="A22" s="194"/>
      <c r="B22" s="195" t="s">
        <v>24</v>
      </c>
      <c r="C22" s="196">
        <v>3</v>
      </c>
      <c r="D22" s="4">
        <v>45000</v>
      </c>
      <c r="E22" s="4">
        <f t="shared" si="1"/>
        <v>135000</v>
      </c>
      <c r="F22" s="197"/>
    </row>
    <row r="23" s="184" customFormat="1" spans="1:6">
      <c r="A23" s="194"/>
      <c r="B23" s="195" t="s">
        <v>25</v>
      </c>
      <c r="C23" s="196">
        <v>2</v>
      </c>
      <c r="D23" s="4">
        <v>60000</v>
      </c>
      <c r="E23" s="4">
        <f t="shared" si="1"/>
        <v>120000</v>
      </c>
      <c r="F23" s="197"/>
    </row>
    <row r="24" s="184" customFormat="1" spans="1:6">
      <c r="A24" s="194"/>
      <c r="B24" s="195" t="s">
        <v>26</v>
      </c>
      <c r="C24" s="196">
        <v>0.3</v>
      </c>
      <c r="D24" s="4">
        <v>80000</v>
      </c>
      <c r="E24" s="4">
        <f t="shared" si="1"/>
        <v>24000</v>
      </c>
      <c r="F24" s="197"/>
    </row>
    <row r="25" s="184" customFormat="1" spans="1:6">
      <c r="A25" s="194"/>
      <c r="B25" s="195" t="s">
        <v>27</v>
      </c>
      <c r="C25" s="196">
        <v>2</v>
      </c>
      <c r="D25" s="4">
        <v>55000</v>
      </c>
      <c r="E25" s="4">
        <f t="shared" si="1"/>
        <v>110000</v>
      </c>
      <c r="F25" s="197"/>
    </row>
    <row r="26" s="184" customFormat="1" spans="1:6">
      <c r="A26" s="194"/>
      <c r="B26" s="195" t="s">
        <v>28</v>
      </c>
      <c r="C26" s="196">
        <v>14</v>
      </c>
      <c r="D26" s="4">
        <v>5000</v>
      </c>
      <c r="E26" s="4">
        <f t="shared" si="1"/>
        <v>70000</v>
      </c>
      <c r="F26" s="197"/>
    </row>
    <row r="27" s="184" customFormat="1" spans="1:6">
      <c r="A27" s="194"/>
      <c r="B27" s="195" t="s">
        <v>9</v>
      </c>
      <c r="C27" s="196">
        <v>4</v>
      </c>
      <c r="D27" s="4">
        <v>75000</v>
      </c>
      <c r="E27" s="4">
        <f t="shared" si="1"/>
        <v>300000</v>
      </c>
      <c r="F27" s="197"/>
    </row>
    <row r="28" s="184" customFormat="1" spans="1:6">
      <c r="A28" s="194"/>
      <c r="B28" s="195" t="s">
        <v>29</v>
      </c>
      <c r="C28" s="196">
        <v>2</v>
      </c>
      <c r="D28" s="4">
        <v>40000</v>
      </c>
      <c r="E28" s="4">
        <f t="shared" si="1"/>
        <v>80000</v>
      </c>
      <c r="F28" s="197"/>
    </row>
    <row r="29" s="184" customFormat="1" spans="1:6">
      <c r="A29" s="194">
        <v>45933</v>
      </c>
      <c r="B29" s="195" t="s">
        <v>30</v>
      </c>
      <c r="C29" s="196">
        <v>3</v>
      </c>
      <c r="D29" s="4">
        <v>30000</v>
      </c>
      <c r="E29" s="4">
        <f t="shared" si="1"/>
        <v>90000</v>
      </c>
      <c r="F29" s="197">
        <f>SUM(E29:E40)</f>
        <v>2804000</v>
      </c>
    </row>
    <row r="30" s="184" customFormat="1" spans="1:6">
      <c r="A30" s="194"/>
      <c r="B30" s="195" t="s">
        <v>31</v>
      </c>
      <c r="C30" s="196">
        <v>4</v>
      </c>
      <c r="D30" s="4">
        <v>120000</v>
      </c>
      <c r="E30" s="4">
        <f t="shared" si="1"/>
        <v>480000</v>
      </c>
      <c r="F30" s="197"/>
    </row>
    <row r="31" s="184" customFormat="1" spans="1:6">
      <c r="A31" s="194"/>
      <c r="B31" s="195" t="s">
        <v>32</v>
      </c>
      <c r="C31" s="196">
        <v>3</v>
      </c>
      <c r="D31" s="4">
        <v>20000</v>
      </c>
      <c r="E31" s="4">
        <f t="shared" si="1"/>
        <v>60000</v>
      </c>
      <c r="F31" s="197"/>
    </row>
    <row r="32" s="184" customFormat="1" spans="1:6">
      <c r="A32" s="194"/>
      <c r="B32" s="195" t="s">
        <v>8</v>
      </c>
      <c r="C32" s="196">
        <v>3</v>
      </c>
      <c r="D32" s="4">
        <v>22000</v>
      </c>
      <c r="E32" s="4">
        <f t="shared" si="1"/>
        <v>66000</v>
      </c>
      <c r="F32" s="197"/>
    </row>
    <row r="33" s="184" customFormat="1" spans="1:6">
      <c r="A33" s="194"/>
      <c r="B33" s="195" t="s">
        <v>7</v>
      </c>
      <c r="C33" s="196">
        <v>3</v>
      </c>
      <c r="D33" s="4">
        <v>90000</v>
      </c>
      <c r="E33" s="4">
        <f t="shared" si="1"/>
        <v>270000</v>
      </c>
      <c r="F33" s="197"/>
    </row>
    <row r="34" s="184" customFormat="1" spans="1:6">
      <c r="A34" s="194"/>
      <c r="B34" s="195" t="s">
        <v>33</v>
      </c>
      <c r="C34" s="196">
        <v>0.525</v>
      </c>
      <c r="D34" s="4">
        <v>15000</v>
      </c>
      <c r="E34" s="4">
        <v>8000</v>
      </c>
      <c r="F34" s="197"/>
    </row>
    <row r="35" s="184" customFormat="1" spans="1:6">
      <c r="A35" s="194"/>
      <c r="B35" s="195" t="s">
        <v>14</v>
      </c>
      <c r="C35" s="196">
        <v>2</v>
      </c>
      <c r="D35" s="4">
        <v>200000</v>
      </c>
      <c r="E35" s="4">
        <f t="shared" ref="E35:E56" si="2">SUM(C35*D35)</f>
        <v>400000</v>
      </c>
      <c r="F35" s="197"/>
    </row>
    <row r="36" s="184" customFormat="1" spans="1:6">
      <c r="A36" s="194"/>
      <c r="B36" s="195" t="s">
        <v>9</v>
      </c>
      <c r="C36" s="196">
        <v>4</v>
      </c>
      <c r="D36" s="4">
        <v>75000</v>
      </c>
      <c r="E36" s="4">
        <f t="shared" si="2"/>
        <v>300000</v>
      </c>
      <c r="F36" s="197"/>
    </row>
    <row r="37" s="184" customFormat="1" spans="1:6">
      <c r="A37" s="194"/>
      <c r="B37" s="195" t="s">
        <v>34</v>
      </c>
      <c r="C37" s="196">
        <v>3</v>
      </c>
      <c r="D37" s="4">
        <v>330000</v>
      </c>
      <c r="E37" s="4">
        <f t="shared" si="2"/>
        <v>990000</v>
      </c>
      <c r="F37" s="197"/>
    </row>
    <row r="38" s="184" customFormat="1" spans="1:6">
      <c r="A38" s="194"/>
      <c r="B38" s="195" t="s">
        <v>35</v>
      </c>
      <c r="C38" s="196">
        <v>3</v>
      </c>
      <c r="D38" s="4">
        <v>20000</v>
      </c>
      <c r="E38" s="4">
        <f t="shared" si="2"/>
        <v>60000</v>
      </c>
      <c r="F38" s="197"/>
    </row>
    <row r="39" s="184" customFormat="1" spans="1:6">
      <c r="A39" s="194"/>
      <c r="B39" s="195" t="s">
        <v>18</v>
      </c>
      <c r="C39" s="196">
        <v>0.5</v>
      </c>
      <c r="D39" s="4">
        <v>40000</v>
      </c>
      <c r="E39" s="4">
        <f t="shared" si="2"/>
        <v>20000</v>
      </c>
      <c r="F39" s="197"/>
    </row>
    <row r="40" s="184" customFormat="1" spans="1:6">
      <c r="A40" s="194"/>
      <c r="B40" s="195" t="s">
        <v>36</v>
      </c>
      <c r="C40" s="196">
        <v>2</v>
      </c>
      <c r="D40" s="4">
        <v>30000</v>
      </c>
      <c r="E40" s="4">
        <f t="shared" si="2"/>
        <v>60000</v>
      </c>
      <c r="F40" s="197"/>
    </row>
    <row r="41" s="184" customFormat="1" spans="1:6">
      <c r="A41" s="194">
        <v>45934</v>
      </c>
      <c r="B41" s="195" t="s">
        <v>26</v>
      </c>
      <c r="C41" s="196">
        <v>0.3</v>
      </c>
      <c r="D41" s="4">
        <v>80000</v>
      </c>
      <c r="E41" s="4">
        <f t="shared" si="2"/>
        <v>24000</v>
      </c>
      <c r="F41" s="197">
        <f>SUM(E41:E56)</f>
        <v>2069000</v>
      </c>
    </row>
    <row r="42" s="184" customFormat="1" spans="1:6">
      <c r="A42" s="194"/>
      <c r="B42" s="195" t="s">
        <v>37</v>
      </c>
      <c r="C42" s="196">
        <v>2</v>
      </c>
      <c r="D42" s="4">
        <v>15000</v>
      </c>
      <c r="E42" s="4">
        <f t="shared" si="2"/>
        <v>30000</v>
      </c>
      <c r="F42" s="197"/>
    </row>
    <row r="43" s="184" customFormat="1" spans="1:6">
      <c r="A43" s="194"/>
      <c r="B43" s="195" t="s">
        <v>38</v>
      </c>
      <c r="C43" s="196">
        <v>1</v>
      </c>
      <c r="D43" s="4">
        <v>70000</v>
      </c>
      <c r="E43" s="4">
        <f t="shared" si="2"/>
        <v>70000</v>
      </c>
      <c r="F43" s="197"/>
    </row>
    <row r="44" s="184" customFormat="1" spans="1:6">
      <c r="A44" s="194"/>
      <c r="B44" s="195" t="s">
        <v>13</v>
      </c>
      <c r="C44" s="196">
        <v>1</v>
      </c>
      <c r="D44" s="4">
        <v>130000</v>
      </c>
      <c r="E44" s="4">
        <f t="shared" si="2"/>
        <v>130000</v>
      </c>
      <c r="F44" s="197"/>
    </row>
    <row r="45" s="184" customFormat="1" spans="1:6">
      <c r="A45" s="194"/>
      <c r="B45" s="195" t="s">
        <v>39</v>
      </c>
      <c r="C45" s="196">
        <v>1</v>
      </c>
      <c r="D45" s="4">
        <v>55000</v>
      </c>
      <c r="E45" s="4">
        <f t="shared" si="2"/>
        <v>55000</v>
      </c>
      <c r="F45" s="197"/>
    </row>
    <row r="46" s="184" customFormat="1" spans="1:6">
      <c r="A46" s="194"/>
      <c r="B46" s="195" t="s">
        <v>40</v>
      </c>
      <c r="C46" s="196">
        <v>5</v>
      </c>
      <c r="D46" s="4">
        <v>40000</v>
      </c>
      <c r="E46" s="4">
        <f t="shared" si="2"/>
        <v>200000</v>
      </c>
      <c r="F46" s="197"/>
    </row>
    <row r="47" s="184" customFormat="1" spans="1:6">
      <c r="A47" s="194"/>
      <c r="B47" s="195" t="s">
        <v>41</v>
      </c>
      <c r="C47" s="196">
        <v>2</v>
      </c>
      <c r="D47" s="4">
        <v>20000</v>
      </c>
      <c r="E47" s="4">
        <f t="shared" si="2"/>
        <v>40000</v>
      </c>
      <c r="F47" s="197"/>
    </row>
    <row r="48" s="184" customFormat="1" spans="1:6">
      <c r="A48" s="194"/>
      <c r="B48" s="195" t="s">
        <v>42</v>
      </c>
      <c r="C48" s="196">
        <v>2</v>
      </c>
      <c r="D48" s="4">
        <v>220000</v>
      </c>
      <c r="E48" s="4">
        <f t="shared" si="2"/>
        <v>440000</v>
      </c>
      <c r="F48" s="197"/>
    </row>
    <row r="49" s="184" customFormat="1" spans="1:6">
      <c r="A49" s="194"/>
      <c r="B49" s="195" t="s">
        <v>43</v>
      </c>
      <c r="C49" s="196">
        <v>2</v>
      </c>
      <c r="D49" s="4">
        <v>35000</v>
      </c>
      <c r="E49" s="4">
        <f t="shared" si="2"/>
        <v>70000</v>
      </c>
      <c r="F49" s="197"/>
    </row>
    <row r="50" s="184" customFormat="1" spans="1:6">
      <c r="A50" s="194"/>
      <c r="B50" s="195" t="s">
        <v>44</v>
      </c>
      <c r="C50" s="196">
        <v>2</v>
      </c>
      <c r="D50" s="4">
        <v>210000</v>
      </c>
      <c r="E50" s="4">
        <f t="shared" si="2"/>
        <v>420000</v>
      </c>
      <c r="F50" s="197"/>
    </row>
    <row r="51" s="184" customFormat="1" spans="1:6">
      <c r="A51" s="194"/>
      <c r="B51" s="195" t="s">
        <v>45</v>
      </c>
      <c r="C51" s="196">
        <v>2</v>
      </c>
      <c r="D51" s="4">
        <v>30000</v>
      </c>
      <c r="E51" s="4">
        <f t="shared" si="2"/>
        <v>60000</v>
      </c>
      <c r="F51" s="197"/>
    </row>
    <row r="52" s="184" customFormat="1" spans="1:6">
      <c r="A52" s="194"/>
      <c r="B52" s="195" t="s">
        <v>46</v>
      </c>
      <c r="C52" s="196">
        <v>2</v>
      </c>
      <c r="D52" s="4">
        <v>28000</v>
      </c>
      <c r="E52" s="4">
        <f t="shared" si="2"/>
        <v>56000</v>
      </c>
      <c r="F52" s="197"/>
    </row>
    <row r="53" s="184" customFormat="1" spans="1:6">
      <c r="A53" s="194"/>
      <c r="B53" s="195" t="s">
        <v>47</v>
      </c>
      <c r="C53" s="196">
        <v>12</v>
      </c>
      <c r="D53" s="4">
        <v>7000</v>
      </c>
      <c r="E53" s="4">
        <f t="shared" si="2"/>
        <v>84000</v>
      </c>
      <c r="F53" s="197"/>
    </row>
    <row r="54" s="184" customFormat="1" spans="1:6">
      <c r="A54" s="194"/>
      <c r="B54" s="195" t="s">
        <v>48</v>
      </c>
      <c r="C54" s="196">
        <v>1</v>
      </c>
      <c r="D54" s="4">
        <v>40000</v>
      </c>
      <c r="E54" s="4">
        <f t="shared" si="2"/>
        <v>40000</v>
      </c>
      <c r="F54" s="197"/>
    </row>
    <row r="55" s="184" customFormat="1" spans="1:6">
      <c r="A55" s="194"/>
      <c r="B55" s="195" t="s">
        <v>49</v>
      </c>
      <c r="C55" s="196">
        <v>2</v>
      </c>
      <c r="D55" s="4">
        <v>100000</v>
      </c>
      <c r="E55" s="4">
        <f t="shared" si="2"/>
        <v>200000</v>
      </c>
      <c r="F55" s="197"/>
    </row>
    <row r="56" s="184" customFormat="1" spans="1:6">
      <c r="A56" s="194"/>
      <c r="B56" s="195" t="s">
        <v>35</v>
      </c>
      <c r="C56" s="196">
        <v>5</v>
      </c>
      <c r="D56" s="4">
        <v>30000</v>
      </c>
      <c r="E56" s="4">
        <f t="shared" si="2"/>
        <v>150000</v>
      </c>
      <c r="F56" s="197"/>
    </row>
    <row r="57" s="184" customFormat="1" spans="1:6">
      <c r="A57" s="194">
        <v>45934</v>
      </c>
      <c r="B57" s="195" t="s">
        <v>17</v>
      </c>
      <c r="C57" s="196">
        <v>2.274</v>
      </c>
      <c r="D57" s="4">
        <v>30000</v>
      </c>
      <c r="E57" s="4">
        <v>68000</v>
      </c>
      <c r="F57" s="197">
        <f>SUM(E57:E58)</f>
        <v>91000</v>
      </c>
    </row>
    <row r="58" s="184" customFormat="1" spans="1:6">
      <c r="A58" s="194"/>
      <c r="B58" s="195" t="s">
        <v>50</v>
      </c>
      <c r="C58" s="196">
        <v>0.615</v>
      </c>
      <c r="D58" s="4">
        <v>38000</v>
      </c>
      <c r="E58" s="4">
        <v>23000</v>
      </c>
      <c r="F58" s="197"/>
    </row>
    <row r="59" s="184" customFormat="1" spans="1:6">
      <c r="A59" s="194">
        <v>45935</v>
      </c>
      <c r="B59" s="195" t="s">
        <v>19</v>
      </c>
      <c r="C59" s="196">
        <v>1</v>
      </c>
      <c r="D59" s="4">
        <v>130000</v>
      </c>
      <c r="E59" s="4">
        <f t="shared" ref="E59:E74" si="3">SUM(C59*D59)</f>
        <v>130000</v>
      </c>
      <c r="F59" s="197">
        <f>SUM(E59:E61)</f>
        <v>1065000</v>
      </c>
    </row>
    <row r="60" s="184" customFormat="1" spans="1:6">
      <c r="A60" s="194"/>
      <c r="B60" s="195" t="s">
        <v>51</v>
      </c>
      <c r="C60" s="196">
        <v>1</v>
      </c>
      <c r="D60" s="4">
        <v>275000</v>
      </c>
      <c r="E60" s="4">
        <f t="shared" si="3"/>
        <v>275000</v>
      </c>
      <c r="F60" s="197"/>
    </row>
    <row r="61" s="184" customFormat="1" spans="1:6">
      <c r="A61" s="194"/>
      <c r="B61" s="195" t="s">
        <v>34</v>
      </c>
      <c r="C61" s="196">
        <v>2</v>
      </c>
      <c r="D61" s="4">
        <v>330000</v>
      </c>
      <c r="E61" s="4">
        <f t="shared" si="3"/>
        <v>660000</v>
      </c>
      <c r="F61" s="197"/>
    </row>
    <row r="62" s="184" customFormat="1" spans="1:6">
      <c r="A62" s="194">
        <v>45935</v>
      </c>
      <c r="B62" s="195" t="s">
        <v>52</v>
      </c>
      <c r="C62" s="196">
        <v>2.5</v>
      </c>
      <c r="D62" s="4">
        <v>52000</v>
      </c>
      <c r="E62" s="4">
        <f t="shared" si="3"/>
        <v>130000</v>
      </c>
      <c r="F62" s="197">
        <f>SUM(E62:E63)</f>
        <v>310000</v>
      </c>
    </row>
    <row r="63" s="184" customFormat="1" spans="1:6">
      <c r="A63" s="194"/>
      <c r="B63" s="195" t="s">
        <v>7</v>
      </c>
      <c r="C63" s="196">
        <v>2</v>
      </c>
      <c r="D63" s="4">
        <v>90000</v>
      </c>
      <c r="E63" s="4">
        <f t="shared" si="3"/>
        <v>180000</v>
      </c>
      <c r="F63" s="197"/>
    </row>
    <row r="64" s="184" customFormat="1" spans="1:6">
      <c r="A64" s="199">
        <v>45936</v>
      </c>
      <c r="B64" s="200" t="s">
        <v>29</v>
      </c>
      <c r="C64" s="201">
        <v>2</v>
      </c>
      <c r="D64" s="79">
        <v>40000</v>
      </c>
      <c r="E64" s="4">
        <f t="shared" si="3"/>
        <v>80000</v>
      </c>
      <c r="F64" s="202">
        <f>SUM(E64:E77)</f>
        <v>1476000</v>
      </c>
    </row>
    <row r="65" s="184" customFormat="1" spans="1:6">
      <c r="A65" s="199"/>
      <c r="B65" s="195" t="s">
        <v>53</v>
      </c>
      <c r="C65" s="196">
        <v>2</v>
      </c>
      <c r="D65" s="4">
        <v>25000</v>
      </c>
      <c r="E65" s="4">
        <f t="shared" si="3"/>
        <v>50000</v>
      </c>
      <c r="F65" s="202"/>
    </row>
    <row r="66" s="184" customFormat="1" spans="1:6">
      <c r="A66" s="199"/>
      <c r="B66" s="195" t="s">
        <v>11</v>
      </c>
      <c r="C66" s="196">
        <v>2</v>
      </c>
      <c r="D66" s="4">
        <v>25000</v>
      </c>
      <c r="E66" s="4">
        <f t="shared" si="3"/>
        <v>50000</v>
      </c>
      <c r="F66" s="202"/>
    </row>
    <row r="67" s="184" customFormat="1" spans="1:6">
      <c r="A67" s="199"/>
      <c r="B67" s="195" t="s">
        <v>9</v>
      </c>
      <c r="C67" s="196">
        <v>4</v>
      </c>
      <c r="D67" s="4">
        <v>75000</v>
      </c>
      <c r="E67" s="4">
        <f t="shared" si="3"/>
        <v>300000</v>
      </c>
      <c r="F67" s="202"/>
    </row>
    <row r="68" s="184" customFormat="1" spans="1:6">
      <c r="A68" s="199"/>
      <c r="B68" s="195" t="s">
        <v>54</v>
      </c>
      <c r="C68" s="196">
        <v>2</v>
      </c>
      <c r="D68" s="4">
        <v>170000</v>
      </c>
      <c r="E68" s="4">
        <f t="shared" si="3"/>
        <v>340000</v>
      </c>
      <c r="F68" s="202"/>
    </row>
    <row r="69" s="184" customFormat="1" spans="1:6">
      <c r="A69" s="199"/>
      <c r="B69" s="195" t="s">
        <v>26</v>
      </c>
      <c r="C69" s="196">
        <v>0.3</v>
      </c>
      <c r="D69" s="4">
        <v>80000</v>
      </c>
      <c r="E69" s="4">
        <f t="shared" si="3"/>
        <v>24000</v>
      </c>
      <c r="F69" s="202"/>
    </row>
    <row r="70" s="184" customFormat="1" spans="1:6">
      <c r="A70" s="199"/>
      <c r="B70" s="195" t="s">
        <v>55</v>
      </c>
      <c r="C70" s="196">
        <v>1</v>
      </c>
      <c r="D70" s="4">
        <v>160000</v>
      </c>
      <c r="E70" s="4">
        <f t="shared" si="3"/>
        <v>160000</v>
      </c>
      <c r="F70" s="202"/>
    </row>
    <row r="71" s="184" customFormat="1" spans="1:6">
      <c r="A71" s="199"/>
      <c r="B71" s="195" t="s">
        <v>56</v>
      </c>
      <c r="C71" s="196">
        <v>10</v>
      </c>
      <c r="D71" s="4">
        <v>5000</v>
      </c>
      <c r="E71" s="4">
        <f t="shared" si="3"/>
        <v>50000</v>
      </c>
      <c r="F71" s="202"/>
    </row>
    <row r="72" s="184" customFormat="1" spans="1:6">
      <c r="A72" s="199"/>
      <c r="B72" s="195" t="s">
        <v>57</v>
      </c>
      <c r="C72" s="196">
        <v>1</v>
      </c>
      <c r="D72" s="4">
        <v>195000</v>
      </c>
      <c r="E72" s="4">
        <f t="shared" si="3"/>
        <v>195000</v>
      </c>
      <c r="F72" s="202"/>
    </row>
    <row r="73" s="184" customFormat="1" spans="1:6">
      <c r="A73" s="199"/>
      <c r="B73" s="195" t="s">
        <v>58</v>
      </c>
      <c r="C73" s="196">
        <v>1</v>
      </c>
      <c r="D73" s="4">
        <v>95000</v>
      </c>
      <c r="E73" s="4">
        <f t="shared" si="3"/>
        <v>95000</v>
      </c>
      <c r="F73" s="202"/>
    </row>
    <row r="74" s="184" customFormat="1" spans="1:6">
      <c r="A74" s="199"/>
      <c r="B74" s="195" t="s">
        <v>59</v>
      </c>
      <c r="C74" s="196">
        <v>2</v>
      </c>
      <c r="D74" s="4">
        <v>40000</v>
      </c>
      <c r="E74" s="4">
        <f t="shared" si="3"/>
        <v>80000</v>
      </c>
      <c r="F74" s="202"/>
    </row>
    <row r="75" s="184" customFormat="1" spans="1:6">
      <c r="A75" s="199"/>
      <c r="B75" s="195" t="s">
        <v>60</v>
      </c>
      <c r="C75" s="196">
        <v>1.5</v>
      </c>
      <c r="D75" s="4">
        <v>15000</v>
      </c>
      <c r="E75" s="4">
        <v>23000</v>
      </c>
      <c r="F75" s="202"/>
    </row>
    <row r="76" s="184" customFormat="1" spans="1:6">
      <c r="A76" s="199"/>
      <c r="B76" s="195" t="s">
        <v>61</v>
      </c>
      <c r="C76" s="196">
        <v>1.5</v>
      </c>
      <c r="D76" s="4">
        <v>15000</v>
      </c>
      <c r="E76" s="4">
        <v>23000</v>
      </c>
      <c r="F76" s="202"/>
    </row>
    <row r="77" s="184" customFormat="1" spans="1:6">
      <c r="A77" s="203"/>
      <c r="B77" s="195" t="s">
        <v>62</v>
      </c>
      <c r="C77" s="196">
        <v>0.1</v>
      </c>
      <c r="D77" s="4">
        <v>60000</v>
      </c>
      <c r="E77" s="4">
        <f t="shared" ref="E77:E79" si="4">SUM(C77*D77)</f>
        <v>6000</v>
      </c>
      <c r="F77" s="204"/>
    </row>
    <row r="78" s="184" customFormat="1" spans="1:6">
      <c r="A78" s="194">
        <v>45936</v>
      </c>
      <c r="B78" s="195" t="s">
        <v>63</v>
      </c>
      <c r="C78" s="196">
        <v>1</v>
      </c>
      <c r="D78" s="4">
        <v>165000</v>
      </c>
      <c r="E78" s="4">
        <f t="shared" si="4"/>
        <v>165000</v>
      </c>
      <c r="F78" s="197">
        <f>SUM(E78:E81)</f>
        <v>313000</v>
      </c>
    </row>
    <row r="79" s="184" customFormat="1" spans="1:6">
      <c r="A79" s="194"/>
      <c r="B79" s="195" t="s">
        <v>30</v>
      </c>
      <c r="C79" s="196">
        <v>3</v>
      </c>
      <c r="D79" s="4">
        <v>25000</v>
      </c>
      <c r="E79" s="4">
        <f t="shared" si="4"/>
        <v>75000</v>
      </c>
      <c r="F79" s="197"/>
    </row>
    <row r="80" s="184" customFormat="1" spans="1:6">
      <c r="A80" s="194"/>
      <c r="B80" s="195" t="s">
        <v>64</v>
      </c>
      <c r="C80" s="196">
        <v>0.5</v>
      </c>
      <c r="D80" s="4">
        <v>35000</v>
      </c>
      <c r="E80" s="4">
        <v>18000</v>
      </c>
      <c r="F80" s="197"/>
    </row>
    <row r="81" s="184" customFormat="1" spans="1:6">
      <c r="A81" s="194"/>
      <c r="B81" s="195" t="s">
        <v>65</v>
      </c>
      <c r="C81" s="196">
        <v>1.382</v>
      </c>
      <c r="D81" s="4">
        <v>40000</v>
      </c>
      <c r="E81" s="4">
        <v>55000</v>
      </c>
      <c r="F81" s="197"/>
    </row>
    <row r="82" s="184" customFormat="1" spans="1:6">
      <c r="A82" s="194">
        <v>45937</v>
      </c>
      <c r="B82" s="195" t="s">
        <v>9</v>
      </c>
      <c r="C82" s="196">
        <v>4</v>
      </c>
      <c r="D82" s="4">
        <v>75000</v>
      </c>
      <c r="E82" s="4">
        <f t="shared" ref="E82:E145" si="5">SUM(C82*D82)</f>
        <v>300000</v>
      </c>
      <c r="F82" s="197">
        <f>SUM(E82:E97)</f>
        <v>3085000</v>
      </c>
    </row>
    <row r="83" s="184" customFormat="1" spans="1:6">
      <c r="A83" s="194"/>
      <c r="B83" s="195" t="s">
        <v>40</v>
      </c>
      <c r="C83" s="196">
        <v>5</v>
      </c>
      <c r="D83" s="4">
        <v>40000</v>
      </c>
      <c r="E83" s="4">
        <f t="shared" si="5"/>
        <v>200000</v>
      </c>
      <c r="F83" s="197"/>
    </row>
    <row r="84" s="184" customFormat="1" spans="1:6">
      <c r="A84" s="194"/>
      <c r="B84" s="195" t="s">
        <v>66</v>
      </c>
      <c r="C84" s="196">
        <v>3</v>
      </c>
      <c r="D84" s="4">
        <v>30000</v>
      </c>
      <c r="E84" s="4">
        <f t="shared" si="5"/>
        <v>90000</v>
      </c>
      <c r="F84" s="197"/>
    </row>
    <row r="85" s="184" customFormat="1" spans="1:6">
      <c r="A85" s="194"/>
      <c r="B85" s="195" t="s">
        <v>67</v>
      </c>
      <c r="C85" s="196">
        <v>3</v>
      </c>
      <c r="D85" s="4">
        <v>20000</v>
      </c>
      <c r="E85" s="4">
        <f t="shared" si="5"/>
        <v>60000</v>
      </c>
      <c r="F85" s="197"/>
    </row>
    <row r="86" s="184" customFormat="1" spans="1:6">
      <c r="A86" s="194"/>
      <c r="B86" s="195" t="s">
        <v>68</v>
      </c>
      <c r="C86" s="196">
        <v>6</v>
      </c>
      <c r="D86" s="4">
        <v>30000</v>
      </c>
      <c r="E86" s="4">
        <f t="shared" si="5"/>
        <v>180000</v>
      </c>
      <c r="F86" s="197"/>
    </row>
    <row r="87" s="184" customFormat="1" spans="1:6">
      <c r="A87" s="194"/>
      <c r="B87" s="195" t="s">
        <v>31</v>
      </c>
      <c r="C87" s="196">
        <v>4</v>
      </c>
      <c r="D87" s="4">
        <v>120000</v>
      </c>
      <c r="E87" s="4">
        <f t="shared" si="5"/>
        <v>480000</v>
      </c>
      <c r="F87" s="197"/>
    </row>
    <row r="88" s="184" customFormat="1" spans="1:6">
      <c r="A88" s="194"/>
      <c r="B88" s="195" t="s">
        <v>8</v>
      </c>
      <c r="C88" s="196">
        <v>5</v>
      </c>
      <c r="D88" s="4">
        <v>22000</v>
      </c>
      <c r="E88" s="4">
        <f t="shared" si="5"/>
        <v>110000</v>
      </c>
      <c r="F88" s="197"/>
    </row>
    <row r="89" s="184" customFormat="1" spans="1:6">
      <c r="A89" s="194"/>
      <c r="B89" s="195" t="s">
        <v>7</v>
      </c>
      <c r="C89" s="196">
        <v>3</v>
      </c>
      <c r="D89" s="4">
        <v>90000</v>
      </c>
      <c r="E89" s="4">
        <f t="shared" si="5"/>
        <v>270000</v>
      </c>
      <c r="F89" s="197"/>
    </row>
    <row r="90" s="184" customFormat="1" spans="1:6">
      <c r="A90" s="194"/>
      <c r="B90" s="195" t="s">
        <v>69</v>
      </c>
      <c r="C90" s="196">
        <v>3</v>
      </c>
      <c r="D90" s="4">
        <v>90000</v>
      </c>
      <c r="E90" s="4">
        <f t="shared" si="5"/>
        <v>270000</v>
      </c>
      <c r="F90" s="197"/>
    </row>
    <row r="91" s="184" customFormat="1" spans="1:6">
      <c r="A91" s="194"/>
      <c r="B91" s="195" t="s">
        <v>30</v>
      </c>
      <c r="C91" s="196">
        <v>2</v>
      </c>
      <c r="D91" s="4">
        <v>25000</v>
      </c>
      <c r="E91" s="4">
        <f t="shared" si="5"/>
        <v>50000</v>
      </c>
      <c r="F91" s="197"/>
    </row>
    <row r="92" s="184" customFormat="1" spans="1:6">
      <c r="A92" s="194"/>
      <c r="B92" s="195" t="s">
        <v>70</v>
      </c>
      <c r="C92" s="196">
        <v>2</v>
      </c>
      <c r="D92" s="4">
        <v>120000</v>
      </c>
      <c r="E92" s="4">
        <f t="shared" si="5"/>
        <v>240000</v>
      </c>
      <c r="F92" s="197"/>
    </row>
    <row r="93" s="184" customFormat="1" spans="1:6">
      <c r="A93" s="194"/>
      <c r="B93" s="195" t="s">
        <v>71</v>
      </c>
      <c r="C93" s="196">
        <v>2</v>
      </c>
      <c r="D93" s="4">
        <v>30000</v>
      </c>
      <c r="E93" s="4">
        <f t="shared" si="5"/>
        <v>60000</v>
      </c>
      <c r="F93" s="197"/>
    </row>
    <row r="94" s="184" customFormat="1" spans="1:6">
      <c r="A94" s="194"/>
      <c r="B94" s="195" t="s">
        <v>52</v>
      </c>
      <c r="C94" s="196">
        <v>3</v>
      </c>
      <c r="D94" s="4">
        <v>85000</v>
      </c>
      <c r="E94" s="4">
        <f t="shared" si="5"/>
        <v>255000</v>
      </c>
      <c r="F94" s="197"/>
    </row>
    <row r="95" s="184" customFormat="1" spans="1:6">
      <c r="A95" s="194"/>
      <c r="B95" s="195" t="s">
        <v>72</v>
      </c>
      <c r="C95" s="196">
        <v>2</v>
      </c>
      <c r="D95" s="4">
        <v>30000</v>
      </c>
      <c r="E95" s="4">
        <f t="shared" si="5"/>
        <v>60000</v>
      </c>
      <c r="F95" s="197"/>
    </row>
    <row r="96" s="184" customFormat="1" spans="1:6">
      <c r="A96" s="194"/>
      <c r="B96" s="195" t="s">
        <v>14</v>
      </c>
      <c r="C96" s="196">
        <v>2</v>
      </c>
      <c r="D96" s="4">
        <v>200000</v>
      </c>
      <c r="E96" s="4">
        <f t="shared" si="5"/>
        <v>400000</v>
      </c>
      <c r="F96" s="197"/>
    </row>
    <row r="97" s="184" customFormat="1" spans="1:6">
      <c r="A97" s="194"/>
      <c r="B97" s="195" t="s">
        <v>73</v>
      </c>
      <c r="C97" s="196">
        <v>2</v>
      </c>
      <c r="D97" s="4">
        <v>30000</v>
      </c>
      <c r="E97" s="4">
        <f t="shared" si="5"/>
        <v>60000</v>
      </c>
      <c r="F97" s="197"/>
    </row>
    <row r="98" s="184" customFormat="1" spans="1:6">
      <c r="A98" s="194">
        <v>45938</v>
      </c>
      <c r="B98" s="195" t="s">
        <v>48</v>
      </c>
      <c r="C98" s="196">
        <v>2</v>
      </c>
      <c r="D98" s="4">
        <v>40000</v>
      </c>
      <c r="E98" s="4">
        <f t="shared" si="5"/>
        <v>80000</v>
      </c>
      <c r="F98" s="197">
        <f>SUM(E98:E107)</f>
        <v>1448000</v>
      </c>
    </row>
    <row r="99" s="184" customFormat="1" spans="1:6">
      <c r="A99" s="194"/>
      <c r="B99" s="195" t="s">
        <v>8</v>
      </c>
      <c r="C99" s="196">
        <v>3</v>
      </c>
      <c r="D99" s="4">
        <v>22000</v>
      </c>
      <c r="E99" s="4">
        <f t="shared" si="5"/>
        <v>66000</v>
      </c>
      <c r="F99" s="197"/>
    </row>
    <row r="100" s="184" customFormat="1" spans="1:6">
      <c r="A100" s="194"/>
      <c r="B100" s="195" t="s">
        <v>7</v>
      </c>
      <c r="C100" s="196">
        <v>3</v>
      </c>
      <c r="D100" s="4">
        <v>90000</v>
      </c>
      <c r="E100" s="4">
        <f t="shared" si="5"/>
        <v>270000</v>
      </c>
      <c r="F100" s="197"/>
    </row>
    <row r="101" s="184" customFormat="1" spans="1:6">
      <c r="A101" s="194"/>
      <c r="B101" s="195" t="s">
        <v>9</v>
      </c>
      <c r="C101" s="196">
        <v>4</v>
      </c>
      <c r="D101" s="4">
        <v>75000</v>
      </c>
      <c r="E101" s="4">
        <f t="shared" si="5"/>
        <v>300000</v>
      </c>
      <c r="F101" s="197"/>
    </row>
    <row r="102" s="184" customFormat="1" spans="1:6">
      <c r="A102" s="194"/>
      <c r="B102" s="195" t="s">
        <v>35</v>
      </c>
      <c r="C102" s="196">
        <v>5</v>
      </c>
      <c r="D102" s="4">
        <v>20000</v>
      </c>
      <c r="E102" s="4">
        <f t="shared" si="5"/>
        <v>100000</v>
      </c>
      <c r="F102" s="197"/>
    </row>
    <row r="103" s="184" customFormat="1" spans="1:6">
      <c r="A103" s="194"/>
      <c r="B103" s="195" t="s">
        <v>19</v>
      </c>
      <c r="C103" s="196">
        <v>1</v>
      </c>
      <c r="D103" s="4">
        <v>100000</v>
      </c>
      <c r="E103" s="4">
        <f t="shared" si="5"/>
        <v>100000</v>
      </c>
      <c r="F103" s="197"/>
    </row>
    <row r="104" s="184" customFormat="1" spans="1:6">
      <c r="A104" s="194"/>
      <c r="B104" s="195" t="s">
        <v>74</v>
      </c>
      <c r="C104" s="196">
        <v>2</v>
      </c>
      <c r="D104" s="4">
        <v>200000</v>
      </c>
      <c r="E104" s="4">
        <f t="shared" si="5"/>
        <v>400000</v>
      </c>
      <c r="F104" s="197"/>
    </row>
    <row r="105" s="184" customFormat="1" spans="1:6">
      <c r="A105" s="194"/>
      <c r="B105" s="195" t="s">
        <v>53</v>
      </c>
      <c r="C105" s="196">
        <v>2</v>
      </c>
      <c r="D105" s="4">
        <v>25000</v>
      </c>
      <c r="E105" s="4">
        <f t="shared" si="5"/>
        <v>50000</v>
      </c>
      <c r="F105" s="197"/>
    </row>
    <row r="106" s="184" customFormat="1" spans="1:7">
      <c r="A106" s="194"/>
      <c r="B106" s="195" t="s">
        <v>26</v>
      </c>
      <c r="C106" s="196">
        <v>0.4</v>
      </c>
      <c r="D106" s="4">
        <v>80000</v>
      </c>
      <c r="E106" s="4">
        <f t="shared" si="5"/>
        <v>32000</v>
      </c>
      <c r="F106" s="197"/>
      <c r="G106" s="198"/>
    </row>
    <row r="107" s="184" customFormat="1" spans="1:7">
      <c r="A107" s="194"/>
      <c r="B107" s="195" t="s">
        <v>75</v>
      </c>
      <c r="C107" s="196">
        <v>2</v>
      </c>
      <c r="D107" s="4">
        <v>25000</v>
      </c>
      <c r="E107" s="4">
        <f t="shared" si="5"/>
        <v>50000</v>
      </c>
      <c r="F107" s="197"/>
      <c r="G107" s="198"/>
    </row>
    <row r="108" s="184" customFormat="1" spans="1:7">
      <c r="A108" s="194">
        <v>45938</v>
      </c>
      <c r="B108" s="195" t="s">
        <v>76</v>
      </c>
      <c r="C108" s="196">
        <v>0.4</v>
      </c>
      <c r="D108" s="4">
        <v>80000</v>
      </c>
      <c r="E108" s="4">
        <f t="shared" si="5"/>
        <v>32000</v>
      </c>
      <c r="F108" s="197">
        <f>SUM(E108:E110)</f>
        <v>78000</v>
      </c>
      <c r="G108" s="198"/>
    </row>
    <row r="109" s="184" customFormat="1" spans="1:7">
      <c r="A109" s="194"/>
      <c r="B109" s="195" t="s">
        <v>77</v>
      </c>
      <c r="C109" s="196">
        <v>0.4</v>
      </c>
      <c r="D109" s="4">
        <v>100000</v>
      </c>
      <c r="E109" s="4">
        <f t="shared" si="5"/>
        <v>40000</v>
      </c>
      <c r="F109" s="197"/>
      <c r="G109" s="198"/>
    </row>
    <row r="110" s="184" customFormat="1" spans="1:7">
      <c r="A110" s="194"/>
      <c r="B110" s="195" t="s">
        <v>78</v>
      </c>
      <c r="C110" s="196">
        <v>0.3</v>
      </c>
      <c r="D110" s="4">
        <v>20000</v>
      </c>
      <c r="E110" s="4">
        <f t="shared" si="5"/>
        <v>6000</v>
      </c>
      <c r="F110" s="197"/>
      <c r="G110" s="198"/>
    </row>
    <row r="111" s="184" customFormat="1" spans="1:7">
      <c r="A111" s="194">
        <v>45939</v>
      </c>
      <c r="B111" s="195" t="s">
        <v>79</v>
      </c>
      <c r="C111" s="196">
        <v>1</v>
      </c>
      <c r="D111" s="4">
        <v>50000</v>
      </c>
      <c r="E111" s="4">
        <f t="shared" si="5"/>
        <v>50000</v>
      </c>
      <c r="F111" s="197">
        <f>SUM(E111:E123)</f>
        <v>1659000</v>
      </c>
      <c r="G111" s="198"/>
    </row>
    <row r="112" s="184" customFormat="1" spans="1:7">
      <c r="A112" s="194"/>
      <c r="B112" s="195" t="s">
        <v>80</v>
      </c>
      <c r="C112" s="196">
        <v>0.5</v>
      </c>
      <c r="D112" s="4">
        <v>100000</v>
      </c>
      <c r="E112" s="4">
        <f t="shared" si="5"/>
        <v>50000</v>
      </c>
      <c r="F112" s="197"/>
      <c r="G112" s="198"/>
    </row>
    <row r="113" s="184" customFormat="1" spans="1:7">
      <c r="A113" s="194"/>
      <c r="B113" s="195" t="s">
        <v>81</v>
      </c>
      <c r="C113" s="196">
        <v>1</v>
      </c>
      <c r="D113" s="4">
        <v>160000</v>
      </c>
      <c r="E113" s="4">
        <f t="shared" si="5"/>
        <v>160000</v>
      </c>
      <c r="F113" s="197"/>
      <c r="G113" s="198"/>
    </row>
    <row r="114" s="184" customFormat="1" spans="1:7">
      <c r="A114" s="194"/>
      <c r="B114" s="195" t="s">
        <v>11</v>
      </c>
      <c r="C114" s="196">
        <v>3</v>
      </c>
      <c r="D114" s="4">
        <v>25000</v>
      </c>
      <c r="E114" s="4">
        <f t="shared" si="5"/>
        <v>75000</v>
      </c>
      <c r="F114" s="197"/>
      <c r="G114" s="198"/>
    </row>
    <row r="115" s="184" customFormat="1" spans="1:7">
      <c r="A115" s="194"/>
      <c r="B115" s="195" t="s">
        <v>43</v>
      </c>
      <c r="C115" s="196">
        <v>2</v>
      </c>
      <c r="D115" s="4">
        <v>35000</v>
      </c>
      <c r="E115" s="4">
        <f t="shared" si="5"/>
        <v>70000</v>
      </c>
      <c r="F115" s="197"/>
      <c r="G115" s="198"/>
    </row>
    <row r="116" s="184" customFormat="1" spans="1:7">
      <c r="A116" s="194"/>
      <c r="B116" s="195" t="s">
        <v>42</v>
      </c>
      <c r="C116" s="196">
        <v>2</v>
      </c>
      <c r="D116" s="4">
        <v>220000</v>
      </c>
      <c r="E116" s="4">
        <f t="shared" si="5"/>
        <v>440000</v>
      </c>
      <c r="F116" s="197"/>
      <c r="G116" s="198"/>
    </row>
    <row r="117" s="184" customFormat="1" spans="1:7">
      <c r="A117" s="194"/>
      <c r="B117" s="195" t="s">
        <v>8</v>
      </c>
      <c r="C117" s="196">
        <v>2</v>
      </c>
      <c r="D117" s="4">
        <v>22000</v>
      </c>
      <c r="E117" s="4">
        <f t="shared" si="5"/>
        <v>44000</v>
      </c>
      <c r="F117" s="197"/>
      <c r="G117" s="198"/>
    </row>
    <row r="118" s="184" customFormat="1" spans="1:7">
      <c r="A118" s="194"/>
      <c r="B118" s="195" t="s">
        <v>7</v>
      </c>
      <c r="C118" s="196">
        <v>2</v>
      </c>
      <c r="D118" s="4">
        <v>90000</v>
      </c>
      <c r="E118" s="4">
        <f t="shared" si="5"/>
        <v>180000</v>
      </c>
      <c r="F118" s="197"/>
      <c r="G118" s="198"/>
    </row>
    <row r="119" s="184" customFormat="1" spans="1:7">
      <c r="A119" s="194"/>
      <c r="B119" s="195" t="s">
        <v>82</v>
      </c>
      <c r="C119" s="196">
        <v>2</v>
      </c>
      <c r="D119" s="4">
        <v>90000</v>
      </c>
      <c r="E119" s="4">
        <f t="shared" si="5"/>
        <v>180000</v>
      </c>
      <c r="F119" s="197"/>
      <c r="G119" s="198"/>
    </row>
    <row r="120" s="184" customFormat="1" spans="1:7">
      <c r="A120" s="194"/>
      <c r="B120" s="195" t="s">
        <v>6</v>
      </c>
      <c r="C120" s="196">
        <v>2</v>
      </c>
      <c r="D120" s="4">
        <v>160000</v>
      </c>
      <c r="E120" s="4">
        <f t="shared" si="5"/>
        <v>320000</v>
      </c>
      <c r="F120" s="197"/>
      <c r="G120" s="198"/>
    </row>
    <row r="121" s="184" customFormat="1" spans="1:7">
      <c r="A121" s="194"/>
      <c r="B121" s="195" t="s">
        <v>83</v>
      </c>
      <c r="C121" s="196">
        <v>0.2</v>
      </c>
      <c r="D121" s="4">
        <v>70000</v>
      </c>
      <c r="E121" s="4">
        <f t="shared" si="5"/>
        <v>14000</v>
      </c>
      <c r="F121" s="197"/>
      <c r="G121" s="198"/>
    </row>
    <row r="122" s="184" customFormat="1" spans="1:7">
      <c r="A122" s="194"/>
      <c r="B122" s="195" t="s">
        <v>84</v>
      </c>
      <c r="C122" s="196">
        <v>0.2</v>
      </c>
      <c r="D122" s="4">
        <v>80000</v>
      </c>
      <c r="E122" s="4">
        <f t="shared" si="5"/>
        <v>16000</v>
      </c>
      <c r="F122" s="197"/>
      <c r="G122" s="198"/>
    </row>
    <row r="123" s="184" customFormat="1" spans="1:7">
      <c r="A123" s="194"/>
      <c r="B123" s="195" t="s">
        <v>35</v>
      </c>
      <c r="C123" s="196">
        <v>3</v>
      </c>
      <c r="D123" s="4">
        <v>20000</v>
      </c>
      <c r="E123" s="4">
        <f t="shared" si="5"/>
        <v>60000</v>
      </c>
      <c r="F123" s="197"/>
      <c r="G123" s="198"/>
    </row>
    <row r="124" s="184" customFormat="1" spans="1:7">
      <c r="A124" s="199">
        <v>45939</v>
      </c>
      <c r="B124" s="200" t="s">
        <v>36</v>
      </c>
      <c r="C124" s="201">
        <v>3</v>
      </c>
      <c r="D124" s="79">
        <v>30000</v>
      </c>
      <c r="E124" s="4">
        <f t="shared" si="5"/>
        <v>90000</v>
      </c>
      <c r="F124" s="202">
        <f>SUM(E124:E125)</f>
        <v>105000</v>
      </c>
      <c r="G124" s="198"/>
    </row>
    <row r="125" s="184" customFormat="1" spans="1:7">
      <c r="A125" s="203"/>
      <c r="B125" s="195" t="s">
        <v>60</v>
      </c>
      <c r="C125" s="196">
        <v>1</v>
      </c>
      <c r="D125" s="4">
        <v>15000</v>
      </c>
      <c r="E125" s="4">
        <f t="shared" si="5"/>
        <v>15000</v>
      </c>
      <c r="F125" s="204"/>
      <c r="G125" s="198"/>
    </row>
    <row r="126" s="184" customFormat="1" spans="1:7">
      <c r="A126" s="194">
        <v>45940</v>
      </c>
      <c r="B126" s="195" t="s">
        <v>71</v>
      </c>
      <c r="C126" s="196">
        <v>1</v>
      </c>
      <c r="D126" s="4">
        <v>80000</v>
      </c>
      <c r="E126" s="4">
        <f t="shared" si="5"/>
        <v>80000</v>
      </c>
      <c r="F126" s="197">
        <f>SUM(E126:E135)</f>
        <v>1471000</v>
      </c>
      <c r="G126" s="198"/>
    </row>
    <row r="127" s="184" customFormat="1" spans="1:7">
      <c r="A127" s="194"/>
      <c r="B127" s="195" t="s">
        <v>29</v>
      </c>
      <c r="C127" s="196">
        <v>2</v>
      </c>
      <c r="D127" s="4">
        <v>40000</v>
      </c>
      <c r="E127" s="4">
        <f t="shared" si="5"/>
        <v>80000</v>
      </c>
      <c r="F127" s="197"/>
      <c r="G127" s="198"/>
    </row>
    <row r="128" s="184" customFormat="1" spans="1:7">
      <c r="A128" s="194"/>
      <c r="B128" s="195" t="s">
        <v>85</v>
      </c>
      <c r="C128" s="196">
        <v>3</v>
      </c>
      <c r="D128" s="4">
        <v>55000</v>
      </c>
      <c r="E128" s="4">
        <f t="shared" si="5"/>
        <v>165000</v>
      </c>
      <c r="F128" s="197"/>
      <c r="G128" s="198"/>
    </row>
    <row r="129" s="184" customFormat="1" spans="1:7">
      <c r="A129" s="194"/>
      <c r="B129" s="195" t="s">
        <v>86</v>
      </c>
      <c r="C129" s="196">
        <v>2</v>
      </c>
      <c r="D129" s="4">
        <v>20000</v>
      </c>
      <c r="E129" s="4">
        <f t="shared" si="5"/>
        <v>40000</v>
      </c>
      <c r="F129" s="197"/>
      <c r="G129" s="198"/>
    </row>
    <row r="130" s="184" customFormat="1" spans="1:7">
      <c r="A130" s="194"/>
      <c r="B130" s="195" t="s">
        <v>31</v>
      </c>
      <c r="C130" s="196">
        <v>4</v>
      </c>
      <c r="D130" s="4">
        <v>120000</v>
      </c>
      <c r="E130" s="4">
        <f t="shared" si="5"/>
        <v>480000</v>
      </c>
      <c r="F130" s="197"/>
      <c r="G130" s="198"/>
    </row>
    <row r="131" s="184" customFormat="1" spans="1:7">
      <c r="A131" s="194"/>
      <c r="B131" s="195" t="s">
        <v>8</v>
      </c>
      <c r="C131" s="196">
        <v>2</v>
      </c>
      <c r="D131" s="4">
        <v>22000</v>
      </c>
      <c r="E131" s="4">
        <f t="shared" si="5"/>
        <v>44000</v>
      </c>
      <c r="F131" s="197"/>
      <c r="G131" s="198"/>
    </row>
    <row r="132" s="184" customFormat="1" spans="1:7">
      <c r="A132" s="194"/>
      <c r="B132" s="195" t="s">
        <v>54</v>
      </c>
      <c r="C132" s="196">
        <v>3</v>
      </c>
      <c r="D132" s="4">
        <v>170000</v>
      </c>
      <c r="E132" s="4">
        <f t="shared" si="5"/>
        <v>510000</v>
      </c>
      <c r="F132" s="197"/>
      <c r="G132" s="198"/>
    </row>
    <row r="133" s="184" customFormat="1" spans="1:6">
      <c r="A133" s="194"/>
      <c r="B133" s="195" t="s">
        <v>26</v>
      </c>
      <c r="C133" s="196">
        <v>0.3</v>
      </c>
      <c r="D133" s="4">
        <v>80000</v>
      </c>
      <c r="E133" s="4">
        <f t="shared" si="5"/>
        <v>24000</v>
      </c>
      <c r="F133" s="197"/>
    </row>
    <row r="134" s="184" customFormat="1" spans="1:6">
      <c r="A134" s="194"/>
      <c r="B134" s="195" t="s">
        <v>17</v>
      </c>
      <c r="C134" s="196">
        <v>1.5</v>
      </c>
      <c r="D134" s="4">
        <v>28000</v>
      </c>
      <c r="E134" s="4">
        <f t="shared" si="5"/>
        <v>42000</v>
      </c>
      <c r="F134" s="197"/>
    </row>
    <row r="135" s="184" customFormat="1" spans="1:6">
      <c r="A135" s="194"/>
      <c r="B135" s="195" t="s">
        <v>62</v>
      </c>
      <c r="C135" s="196">
        <v>0.1</v>
      </c>
      <c r="D135" s="4">
        <v>60000</v>
      </c>
      <c r="E135" s="4">
        <f t="shared" si="5"/>
        <v>6000</v>
      </c>
      <c r="F135" s="197"/>
    </row>
    <row r="136" s="184" customFormat="1" spans="1:6">
      <c r="A136" s="194">
        <v>45941</v>
      </c>
      <c r="B136" s="195" t="s">
        <v>21</v>
      </c>
      <c r="C136" s="196">
        <v>3</v>
      </c>
      <c r="D136" s="4">
        <v>360000</v>
      </c>
      <c r="E136" s="4">
        <f t="shared" si="5"/>
        <v>1080000</v>
      </c>
      <c r="F136" s="197">
        <f>SUM(E136:E149)</f>
        <v>2995000</v>
      </c>
    </row>
    <row r="137" s="184" customFormat="1" spans="1:6">
      <c r="A137" s="194"/>
      <c r="B137" s="195" t="s">
        <v>87</v>
      </c>
      <c r="C137" s="196">
        <v>2</v>
      </c>
      <c r="D137" s="4">
        <v>35000</v>
      </c>
      <c r="E137" s="4">
        <f t="shared" si="5"/>
        <v>70000</v>
      </c>
      <c r="F137" s="197"/>
    </row>
    <row r="138" s="184" customFormat="1" spans="1:6">
      <c r="A138" s="194"/>
      <c r="B138" s="195" t="s">
        <v>41</v>
      </c>
      <c r="C138" s="196">
        <v>2</v>
      </c>
      <c r="D138" s="4">
        <v>20000</v>
      </c>
      <c r="E138" s="4">
        <f t="shared" si="5"/>
        <v>40000</v>
      </c>
      <c r="F138" s="197"/>
    </row>
    <row r="139" s="184" customFormat="1" spans="1:6">
      <c r="A139" s="194"/>
      <c r="B139" s="195" t="s">
        <v>31</v>
      </c>
      <c r="C139" s="196">
        <v>4</v>
      </c>
      <c r="D139" s="4">
        <v>120000</v>
      </c>
      <c r="E139" s="4">
        <f t="shared" si="5"/>
        <v>480000</v>
      </c>
      <c r="F139" s="197"/>
    </row>
    <row r="140" s="184" customFormat="1" spans="1:6">
      <c r="A140" s="194"/>
      <c r="B140" s="195" t="s">
        <v>19</v>
      </c>
      <c r="C140" s="196">
        <v>1</v>
      </c>
      <c r="D140" s="4">
        <v>100000</v>
      </c>
      <c r="E140" s="4">
        <f t="shared" si="5"/>
        <v>100000</v>
      </c>
      <c r="F140" s="197"/>
    </row>
    <row r="141" s="184" customFormat="1" spans="1:6">
      <c r="A141" s="194"/>
      <c r="B141" s="195" t="s">
        <v>88</v>
      </c>
      <c r="C141" s="196">
        <v>2</v>
      </c>
      <c r="D141" s="4">
        <v>170000</v>
      </c>
      <c r="E141" s="4">
        <f t="shared" si="5"/>
        <v>340000</v>
      </c>
      <c r="F141" s="197"/>
    </row>
    <row r="142" s="184" customFormat="1" spans="1:6">
      <c r="A142" s="194"/>
      <c r="B142" s="195" t="s">
        <v>7</v>
      </c>
      <c r="C142" s="196">
        <v>2</v>
      </c>
      <c r="D142" s="4">
        <v>90000</v>
      </c>
      <c r="E142" s="4">
        <f t="shared" si="5"/>
        <v>180000</v>
      </c>
      <c r="F142" s="197"/>
    </row>
    <row r="143" s="184" customFormat="1" spans="1:6">
      <c r="A143" s="194"/>
      <c r="B143" s="195" t="s">
        <v>8</v>
      </c>
      <c r="C143" s="196">
        <v>2</v>
      </c>
      <c r="D143" s="4">
        <v>22000</v>
      </c>
      <c r="E143" s="4">
        <f t="shared" si="5"/>
        <v>44000</v>
      </c>
      <c r="F143" s="197"/>
    </row>
    <row r="144" s="184" customFormat="1" spans="1:6">
      <c r="A144" s="194"/>
      <c r="B144" s="195" t="s">
        <v>69</v>
      </c>
      <c r="C144" s="196">
        <v>2</v>
      </c>
      <c r="D144" s="4">
        <v>90000</v>
      </c>
      <c r="E144" s="4">
        <f t="shared" si="5"/>
        <v>180000</v>
      </c>
      <c r="F144" s="197"/>
    </row>
    <row r="145" s="184" customFormat="1" spans="1:6">
      <c r="A145" s="194"/>
      <c r="B145" s="195" t="s">
        <v>65</v>
      </c>
      <c r="C145" s="196">
        <v>2</v>
      </c>
      <c r="D145" s="4">
        <v>40000</v>
      </c>
      <c r="E145" s="4">
        <f t="shared" si="5"/>
        <v>80000</v>
      </c>
      <c r="F145" s="197"/>
    </row>
    <row r="146" s="184" customFormat="1" spans="1:6">
      <c r="A146" s="194"/>
      <c r="B146" s="195" t="s">
        <v>57</v>
      </c>
      <c r="C146" s="196">
        <v>1</v>
      </c>
      <c r="D146" s="4">
        <v>195000</v>
      </c>
      <c r="E146" s="4">
        <f t="shared" ref="E146:E153" si="6">SUM(C146*D146)</f>
        <v>195000</v>
      </c>
      <c r="F146" s="197"/>
    </row>
    <row r="147" s="184" customFormat="1" spans="1:6">
      <c r="A147" s="194"/>
      <c r="B147" s="195" t="s">
        <v>37</v>
      </c>
      <c r="C147" s="196">
        <v>2</v>
      </c>
      <c r="D147" s="4">
        <v>15000</v>
      </c>
      <c r="E147" s="4">
        <f t="shared" si="6"/>
        <v>30000</v>
      </c>
      <c r="F147" s="197"/>
    </row>
    <row r="148" s="184" customFormat="1" spans="1:6">
      <c r="A148" s="194"/>
      <c r="B148" s="195" t="s">
        <v>33</v>
      </c>
      <c r="C148" s="196">
        <v>1.174</v>
      </c>
      <c r="D148" s="4">
        <v>65000</v>
      </c>
      <c r="E148" s="4">
        <v>76000</v>
      </c>
      <c r="F148" s="197"/>
    </row>
    <row r="149" s="184" customFormat="1" spans="1:6">
      <c r="A149" s="194"/>
      <c r="B149" s="195" t="s">
        <v>89</v>
      </c>
      <c r="C149" s="196">
        <v>1</v>
      </c>
      <c r="D149" s="4">
        <v>100000</v>
      </c>
      <c r="E149" s="4">
        <f t="shared" si="6"/>
        <v>100000</v>
      </c>
      <c r="F149" s="197"/>
    </row>
    <row r="150" s="184" customFormat="1" spans="1:6">
      <c r="A150" s="199">
        <v>45942</v>
      </c>
      <c r="B150" s="200" t="s">
        <v>34</v>
      </c>
      <c r="C150" s="201">
        <v>2</v>
      </c>
      <c r="D150" s="79">
        <v>330000</v>
      </c>
      <c r="E150" s="4">
        <f t="shared" si="6"/>
        <v>660000</v>
      </c>
      <c r="F150" s="202">
        <f>SUM(E150:E154)</f>
        <v>781000</v>
      </c>
    </row>
    <row r="151" s="184" customFormat="1" spans="1:6">
      <c r="A151" s="199"/>
      <c r="B151" s="195" t="s">
        <v>90</v>
      </c>
      <c r="C151" s="196">
        <v>1</v>
      </c>
      <c r="D151" s="4">
        <v>26000</v>
      </c>
      <c r="E151" s="4">
        <f t="shared" si="6"/>
        <v>26000</v>
      </c>
      <c r="F151" s="202"/>
    </row>
    <row r="152" s="184" customFormat="1" spans="1:6">
      <c r="A152" s="199"/>
      <c r="B152" s="195" t="s">
        <v>91</v>
      </c>
      <c r="C152" s="196">
        <v>0.5</v>
      </c>
      <c r="D152" s="4">
        <v>50000</v>
      </c>
      <c r="E152" s="4">
        <f t="shared" si="6"/>
        <v>25000</v>
      </c>
      <c r="F152" s="202"/>
    </row>
    <row r="153" s="184" customFormat="1" spans="1:6">
      <c r="A153" s="199"/>
      <c r="B153" s="195" t="s">
        <v>92</v>
      </c>
      <c r="C153" s="196">
        <v>20</v>
      </c>
      <c r="D153" s="4">
        <v>1000</v>
      </c>
      <c r="E153" s="4">
        <f t="shared" si="6"/>
        <v>20000</v>
      </c>
      <c r="F153" s="202"/>
    </row>
    <row r="154" s="184" customFormat="1" spans="1:6">
      <c r="A154" s="203"/>
      <c r="B154" s="195" t="s">
        <v>17</v>
      </c>
      <c r="C154" s="196">
        <v>1.66</v>
      </c>
      <c r="D154" s="4">
        <v>30000</v>
      </c>
      <c r="E154" s="4">
        <v>50000</v>
      </c>
      <c r="F154" s="204"/>
    </row>
    <row r="155" s="184" customFormat="1" spans="1:6">
      <c r="A155" s="194">
        <v>45943</v>
      </c>
      <c r="B155" s="195" t="s">
        <v>8</v>
      </c>
      <c r="C155" s="196">
        <v>8</v>
      </c>
      <c r="D155" s="4">
        <v>22000</v>
      </c>
      <c r="E155" s="4">
        <f t="shared" ref="E155:E161" si="7">SUM(C155*D155)</f>
        <v>176000</v>
      </c>
      <c r="F155" s="197">
        <f>SUM(E155:E176)</f>
        <v>3650000</v>
      </c>
    </row>
    <row r="156" s="184" customFormat="1" spans="1:6">
      <c r="A156" s="194"/>
      <c r="B156" s="195" t="s">
        <v>93</v>
      </c>
      <c r="C156" s="196">
        <v>7</v>
      </c>
      <c r="D156" s="4">
        <v>25000</v>
      </c>
      <c r="E156" s="4">
        <f t="shared" si="7"/>
        <v>175000</v>
      </c>
      <c r="F156" s="197"/>
    </row>
    <row r="157" s="184" customFormat="1" spans="1:6">
      <c r="A157" s="194"/>
      <c r="B157" s="195" t="s">
        <v>94</v>
      </c>
      <c r="C157" s="196">
        <v>5</v>
      </c>
      <c r="D157" s="4">
        <v>15000</v>
      </c>
      <c r="E157" s="4">
        <f t="shared" si="7"/>
        <v>75000</v>
      </c>
      <c r="F157" s="197"/>
    </row>
    <row r="158" s="184" customFormat="1" spans="1:6">
      <c r="A158" s="194"/>
      <c r="B158" s="195" t="s">
        <v>21</v>
      </c>
      <c r="C158" s="196">
        <v>2</v>
      </c>
      <c r="D158" s="4">
        <v>360000</v>
      </c>
      <c r="E158" s="4">
        <f t="shared" si="7"/>
        <v>720000</v>
      </c>
      <c r="F158" s="197"/>
    </row>
    <row r="159" s="184" customFormat="1" spans="1:6">
      <c r="A159" s="194"/>
      <c r="B159" s="195" t="s">
        <v>40</v>
      </c>
      <c r="C159" s="196">
        <v>3</v>
      </c>
      <c r="D159" s="4">
        <v>40000</v>
      </c>
      <c r="E159" s="4">
        <f t="shared" si="7"/>
        <v>120000</v>
      </c>
      <c r="F159" s="197"/>
    </row>
    <row r="160" s="184" customFormat="1" spans="1:6">
      <c r="A160" s="194"/>
      <c r="B160" s="195" t="s">
        <v>29</v>
      </c>
      <c r="C160" s="196">
        <v>2</v>
      </c>
      <c r="D160" s="4">
        <v>40000</v>
      </c>
      <c r="E160" s="4">
        <f t="shared" si="7"/>
        <v>80000</v>
      </c>
      <c r="F160" s="197"/>
    </row>
    <row r="161" s="184" customFormat="1" spans="1:6">
      <c r="A161" s="194"/>
      <c r="B161" s="195" t="s">
        <v>90</v>
      </c>
      <c r="C161" s="196">
        <v>6.7</v>
      </c>
      <c r="D161" s="4">
        <v>20000</v>
      </c>
      <c r="E161" s="4">
        <f t="shared" si="7"/>
        <v>134000</v>
      </c>
      <c r="F161" s="197"/>
    </row>
    <row r="162" s="184" customFormat="1" spans="1:6">
      <c r="A162" s="194"/>
      <c r="B162" s="195" t="s">
        <v>17</v>
      </c>
      <c r="C162" s="196">
        <v>3.796</v>
      </c>
      <c r="D162" s="4">
        <v>25000</v>
      </c>
      <c r="E162" s="4">
        <v>95000</v>
      </c>
      <c r="F162" s="197"/>
    </row>
    <row r="163" s="184" customFormat="1" spans="1:6">
      <c r="A163" s="194"/>
      <c r="B163" s="195" t="s">
        <v>19</v>
      </c>
      <c r="C163" s="196">
        <v>1</v>
      </c>
      <c r="D163" s="4">
        <v>95000</v>
      </c>
      <c r="E163" s="4">
        <f t="shared" ref="E163:E170" si="8">SUM(C163*D163)</f>
        <v>95000</v>
      </c>
      <c r="F163" s="197"/>
    </row>
    <row r="164" s="184" customFormat="1" spans="1:6">
      <c r="A164" s="194"/>
      <c r="B164" s="195" t="s">
        <v>9</v>
      </c>
      <c r="C164" s="196">
        <v>4</v>
      </c>
      <c r="D164" s="4">
        <v>70000</v>
      </c>
      <c r="E164" s="4">
        <f t="shared" si="8"/>
        <v>280000</v>
      </c>
      <c r="F164" s="197"/>
    </row>
    <row r="165" s="184" customFormat="1" spans="1:6">
      <c r="A165" s="194"/>
      <c r="B165" s="195" t="s">
        <v>95</v>
      </c>
      <c r="C165" s="196">
        <v>25</v>
      </c>
      <c r="D165" s="4">
        <v>15000</v>
      </c>
      <c r="E165" s="4">
        <f t="shared" si="8"/>
        <v>375000</v>
      </c>
      <c r="F165" s="197"/>
    </row>
    <row r="166" s="184" customFormat="1" spans="1:6">
      <c r="A166" s="194"/>
      <c r="B166" s="195" t="s">
        <v>23</v>
      </c>
      <c r="C166" s="196">
        <v>1</v>
      </c>
      <c r="D166" s="4">
        <v>200000</v>
      </c>
      <c r="E166" s="4">
        <f t="shared" si="8"/>
        <v>200000</v>
      </c>
      <c r="F166" s="197"/>
    </row>
    <row r="167" s="184" customFormat="1" spans="1:6">
      <c r="A167" s="194"/>
      <c r="B167" s="195" t="s">
        <v>52</v>
      </c>
      <c r="C167" s="196">
        <v>2</v>
      </c>
      <c r="D167" s="4">
        <v>90000</v>
      </c>
      <c r="E167" s="4">
        <f t="shared" si="8"/>
        <v>180000</v>
      </c>
      <c r="F167" s="197"/>
    </row>
    <row r="168" s="184" customFormat="1" spans="1:6">
      <c r="A168" s="194"/>
      <c r="B168" s="195" t="s">
        <v>96</v>
      </c>
      <c r="C168" s="196">
        <v>0.2</v>
      </c>
      <c r="D168" s="4">
        <v>60000</v>
      </c>
      <c r="E168" s="4">
        <f t="shared" si="8"/>
        <v>12000</v>
      </c>
      <c r="F168" s="197"/>
    </row>
    <row r="169" s="184" customFormat="1" spans="1:6">
      <c r="A169" s="194"/>
      <c r="B169" s="195" t="s">
        <v>60</v>
      </c>
      <c r="C169" s="196">
        <v>1</v>
      </c>
      <c r="D169" s="4">
        <v>12000</v>
      </c>
      <c r="E169" s="4">
        <f t="shared" si="8"/>
        <v>12000</v>
      </c>
      <c r="F169" s="197"/>
    </row>
    <row r="170" s="184" customFormat="1" spans="1:6">
      <c r="A170" s="194"/>
      <c r="B170" s="195" t="s">
        <v>34</v>
      </c>
      <c r="C170" s="196">
        <v>2</v>
      </c>
      <c r="D170" s="4">
        <v>330000</v>
      </c>
      <c r="E170" s="4">
        <f t="shared" si="8"/>
        <v>660000</v>
      </c>
      <c r="F170" s="197"/>
    </row>
    <row r="171" s="184" customFormat="1" spans="1:6">
      <c r="A171" s="194"/>
      <c r="B171" s="195" t="s">
        <v>97</v>
      </c>
      <c r="C171" s="196">
        <v>2.645</v>
      </c>
      <c r="D171" s="4">
        <v>45000</v>
      </c>
      <c r="E171" s="4">
        <v>119000</v>
      </c>
      <c r="F171" s="197"/>
    </row>
    <row r="172" s="184" customFormat="1" spans="1:6">
      <c r="A172" s="194"/>
      <c r="B172" s="195" t="s">
        <v>98</v>
      </c>
      <c r="C172" s="196">
        <v>0.1</v>
      </c>
      <c r="D172" s="4">
        <v>60000</v>
      </c>
      <c r="E172" s="4">
        <f t="shared" ref="E172:E235" si="9">SUM(C172*D172)</f>
        <v>6000</v>
      </c>
      <c r="F172" s="197"/>
    </row>
    <row r="173" s="184" customFormat="1" spans="1:6">
      <c r="A173" s="194"/>
      <c r="B173" s="195" t="s">
        <v>99</v>
      </c>
      <c r="C173" s="196">
        <v>0.1</v>
      </c>
      <c r="D173" s="4">
        <v>80000</v>
      </c>
      <c r="E173" s="4">
        <f t="shared" si="9"/>
        <v>8000</v>
      </c>
      <c r="F173" s="197"/>
    </row>
    <row r="174" s="184" customFormat="1" spans="1:6">
      <c r="A174" s="194"/>
      <c r="B174" s="195" t="s">
        <v>100</v>
      </c>
      <c r="C174" s="196">
        <v>1</v>
      </c>
      <c r="D174" s="4">
        <v>48000</v>
      </c>
      <c r="E174" s="4">
        <f t="shared" si="9"/>
        <v>48000</v>
      </c>
      <c r="F174" s="197"/>
    </row>
    <row r="175" s="184" customFormat="1" spans="1:6">
      <c r="A175" s="194"/>
      <c r="B175" s="195" t="s">
        <v>65</v>
      </c>
      <c r="C175" s="196">
        <v>1</v>
      </c>
      <c r="D175" s="4">
        <v>40000</v>
      </c>
      <c r="E175" s="4">
        <f t="shared" si="9"/>
        <v>40000</v>
      </c>
      <c r="F175" s="197"/>
    </row>
    <row r="176" s="184" customFormat="1" spans="1:6">
      <c r="A176" s="194"/>
      <c r="B176" s="195" t="s">
        <v>59</v>
      </c>
      <c r="C176" s="196">
        <v>1</v>
      </c>
      <c r="D176" s="4">
        <v>40000</v>
      </c>
      <c r="E176" s="4">
        <f t="shared" si="9"/>
        <v>40000</v>
      </c>
      <c r="F176" s="197"/>
    </row>
    <row r="177" s="184" customFormat="1" spans="1:6">
      <c r="A177" s="194">
        <v>45943</v>
      </c>
      <c r="B177" s="195" t="s">
        <v>71</v>
      </c>
      <c r="C177" s="196">
        <v>1</v>
      </c>
      <c r="D177" s="4">
        <v>30000</v>
      </c>
      <c r="E177" s="4">
        <f t="shared" si="9"/>
        <v>30000</v>
      </c>
      <c r="F177" s="197">
        <f>SUM(E177:E183)</f>
        <v>167000</v>
      </c>
    </row>
    <row r="178" s="184" customFormat="1" spans="1:6">
      <c r="A178" s="194"/>
      <c r="B178" s="195" t="s">
        <v>101</v>
      </c>
      <c r="C178" s="196">
        <v>0.2</v>
      </c>
      <c r="D178" s="4">
        <v>100000</v>
      </c>
      <c r="E178" s="4">
        <f t="shared" si="9"/>
        <v>20000</v>
      </c>
      <c r="F178" s="197"/>
    </row>
    <row r="179" s="184" customFormat="1" spans="1:6">
      <c r="A179" s="194"/>
      <c r="B179" s="195" t="s">
        <v>92</v>
      </c>
      <c r="C179" s="196">
        <v>25</v>
      </c>
      <c r="D179" s="4">
        <v>1000</v>
      </c>
      <c r="E179" s="4">
        <f t="shared" si="9"/>
        <v>25000</v>
      </c>
      <c r="F179" s="197"/>
    </row>
    <row r="180" s="184" customFormat="1" spans="1:6">
      <c r="A180" s="194"/>
      <c r="B180" s="195" t="s">
        <v>102</v>
      </c>
      <c r="C180" s="196">
        <v>0.3</v>
      </c>
      <c r="D180" s="4">
        <v>30000</v>
      </c>
      <c r="E180" s="4">
        <f t="shared" si="9"/>
        <v>9000</v>
      </c>
      <c r="F180" s="197"/>
    </row>
    <row r="181" s="184" customFormat="1" spans="1:6">
      <c r="A181" s="194"/>
      <c r="B181" s="195" t="s">
        <v>103</v>
      </c>
      <c r="C181" s="196">
        <v>0.5</v>
      </c>
      <c r="D181" s="4">
        <v>30000</v>
      </c>
      <c r="E181" s="4">
        <f t="shared" si="9"/>
        <v>15000</v>
      </c>
      <c r="F181" s="197"/>
    </row>
    <row r="182" s="184" customFormat="1" spans="1:7">
      <c r="A182" s="194"/>
      <c r="B182" s="195" t="s">
        <v>76</v>
      </c>
      <c r="C182" s="196">
        <v>0.4</v>
      </c>
      <c r="D182" s="4">
        <v>70000</v>
      </c>
      <c r="E182" s="4">
        <f t="shared" si="9"/>
        <v>28000</v>
      </c>
      <c r="F182" s="197"/>
      <c r="G182" s="198"/>
    </row>
    <row r="183" s="184" customFormat="1" spans="1:6">
      <c r="A183" s="194"/>
      <c r="B183" s="195" t="s">
        <v>77</v>
      </c>
      <c r="C183" s="196">
        <v>0.4</v>
      </c>
      <c r="D183" s="4">
        <v>100000</v>
      </c>
      <c r="E183" s="4">
        <f t="shared" si="9"/>
        <v>40000</v>
      </c>
      <c r="F183" s="197"/>
    </row>
    <row r="184" s="184" customFormat="1" spans="1:6">
      <c r="A184" s="199">
        <v>45944</v>
      </c>
      <c r="B184" s="200" t="s">
        <v>44</v>
      </c>
      <c r="C184" s="201">
        <v>2</v>
      </c>
      <c r="D184" s="79">
        <v>210000</v>
      </c>
      <c r="E184" s="79">
        <f t="shared" si="9"/>
        <v>420000</v>
      </c>
      <c r="F184" s="202">
        <f>SUM(E184:E208)</f>
        <v>3014000</v>
      </c>
    </row>
    <row r="185" s="184" customFormat="1" spans="1:6">
      <c r="A185" s="199"/>
      <c r="B185" s="195" t="s">
        <v>10</v>
      </c>
      <c r="C185" s="196">
        <v>0.5</v>
      </c>
      <c r="D185" s="4">
        <v>100000</v>
      </c>
      <c r="E185" s="4">
        <f t="shared" si="9"/>
        <v>50000</v>
      </c>
      <c r="F185" s="202"/>
    </row>
    <row r="186" s="184" customFormat="1" spans="1:7">
      <c r="A186" s="199"/>
      <c r="B186" s="195" t="s">
        <v>104</v>
      </c>
      <c r="C186" s="196">
        <v>3</v>
      </c>
      <c r="D186" s="4">
        <v>20000</v>
      </c>
      <c r="E186" s="4">
        <f t="shared" si="9"/>
        <v>60000</v>
      </c>
      <c r="F186" s="202"/>
      <c r="G186" s="198"/>
    </row>
    <row r="187" s="184" customFormat="1" spans="1:6">
      <c r="A187" s="199"/>
      <c r="B187" s="195" t="s">
        <v>105</v>
      </c>
      <c r="C187" s="196">
        <v>3</v>
      </c>
      <c r="D187" s="4">
        <v>60000</v>
      </c>
      <c r="E187" s="4">
        <f t="shared" si="9"/>
        <v>180000</v>
      </c>
      <c r="F187" s="202"/>
    </row>
    <row r="188" s="184" customFormat="1" spans="1:6">
      <c r="A188" s="199"/>
      <c r="B188" s="195" t="s">
        <v>106</v>
      </c>
      <c r="C188" s="196">
        <v>3</v>
      </c>
      <c r="D188" s="4">
        <v>70000</v>
      </c>
      <c r="E188" s="4">
        <f t="shared" si="9"/>
        <v>210000</v>
      </c>
      <c r="F188" s="202"/>
    </row>
    <row r="189" s="184" customFormat="1" spans="1:6">
      <c r="A189" s="199"/>
      <c r="B189" s="195" t="s">
        <v>53</v>
      </c>
      <c r="C189" s="196">
        <v>3</v>
      </c>
      <c r="D189" s="4">
        <v>25000</v>
      </c>
      <c r="E189" s="4">
        <f t="shared" si="9"/>
        <v>75000</v>
      </c>
      <c r="F189" s="202"/>
    </row>
    <row r="190" s="184" customFormat="1" spans="1:6">
      <c r="A190" s="199"/>
      <c r="B190" s="195" t="s">
        <v>12</v>
      </c>
      <c r="C190" s="196">
        <v>2</v>
      </c>
      <c r="D190" s="4">
        <v>25000</v>
      </c>
      <c r="E190" s="4">
        <f t="shared" si="9"/>
        <v>50000</v>
      </c>
      <c r="F190" s="202"/>
    </row>
    <row r="191" s="184" customFormat="1" spans="1:6">
      <c r="A191" s="199"/>
      <c r="B191" s="195" t="s">
        <v>107</v>
      </c>
      <c r="C191" s="196">
        <v>2</v>
      </c>
      <c r="D191" s="4">
        <v>25000</v>
      </c>
      <c r="E191" s="4">
        <f t="shared" si="9"/>
        <v>50000</v>
      </c>
      <c r="F191" s="202"/>
    </row>
    <row r="192" s="184" customFormat="1" spans="1:6">
      <c r="A192" s="199"/>
      <c r="B192" s="195" t="s">
        <v>67</v>
      </c>
      <c r="C192" s="196">
        <v>2</v>
      </c>
      <c r="D192" s="4">
        <v>20000</v>
      </c>
      <c r="E192" s="4">
        <f t="shared" si="9"/>
        <v>40000</v>
      </c>
      <c r="F192" s="202"/>
    </row>
    <row r="193" s="184" customFormat="1" spans="1:6">
      <c r="A193" s="199"/>
      <c r="B193" s="195" t="s">
        <v>23</v>
      </c>
      <c r="C193" s="196">
        <v>1</v>
      </c>
      <c r="D193" s="4">
        <v>200000</v>
      </c>
      <c r="E193" s="4">
        <f t="shared" si="9"/>
        <v>200000</v>
      </c>
      <c r="F193" s="202"/>
    </row>
    <row r="194" s="184" customFormat="1" spans="1:6">
      <c r="A194" s="199"/>
      <c r="B194" s="195" t="s">
        <v>6</v>
      </c>
      <c r="C194" s="196">
        <v>2</v>
      </c>
      <c r="D194" s="4">
        <v>160000</v>
      </c>
      <c r="E194" s="4">
        <f t="shared" si="9"/>
        <v>320000</v>
      </c>
      <c r="F194" s="202"/>
    </row>
    <row r="195" s="184" customFormat="1" spans="1:6">
      <c r="A195" s="199"/>
      <c r="B195" s="195" t="s">
        <v>48</v>
      </c>
      <c r="C195" s="196">
        <v>2</v>
      </c>
      <c r="D195" s="4">
        <v>40000</v>
      </c>
      <c r="E195" s="4">
        <f t="shared" si="9"/>
        <v>80000</v>
      </c>
      <c r="F195" s="202"/>
    </row>
    <row r="196" s="184" customFormat="1" spans="1:6">
      <c r="A196" s="199"/>
      <c r="B196" s="195" t="s">
        <v>49</v>
      </c>
      <c r="C196" s="196">
        <v>1</v>
      </c>
      <c r="D196" s="4">
        <v>95000</v>
      </c>
      <c r="E196" s="4">
        <f t="shared" si="9"/>
        <v>95000</v>
      </c>
      <c r="F196" s="202"/>
    </row>
    <row r="197" s="184" customFormat="1" spans="1:6">
      <c r="A197" s="199"/>
      <c r="B197" s="195" t="s">
        <v>7</v>
      </c>
      <c r="C197" s="196">
        <v>3</v>
      </c>
      <c r="D197" s="4">
        <v>90000</v>
      </c>
      <c r="E197" s="4">
        <f t="shared" si="9"/>
        <v>270000</v>
      </c>
      <c r="F197" s="202"/>
    </row>
    <row r="198" s="184" customFormat="1" spans="1:6">
      <c r="A198" s="199"/>
      <c r="B198" s="195" t="s">
        <v>8</v>
      </c>
      <c r="C198" s="196">
        <v>2</v>
      </c>
      <c r="D198" s="4">
        <v>22000</v>
      </c>
      <c r="E198" s="4">
        <f t="shared" si="9"/>
        <v>44000</v>
      </c>
      <c r="F198" s="202"/>
    </row>
    <row r="199" s="184" customFormat="1" spans="1:6">
      <c r="A199" s="199"/>
      <c r="B199" s="195" t="s">
        <v>9</v>
      </c>
      <c r="C199" s="196">
        <v>4</v>
      </c>
      <c r="D199" s="4">
        <v>70000</v>
      </c>
      <c r="E199" s="4">
        <f t="shared" si="9"/>
        <v>280000</v>
      </c>
      <c r="F199" s="202"/>
    </row>
    <row r="200" s="184" customFormat="1" spans="1:6">
      <c r="A200" s="199"/>
      <c r="B200" s="195" t="s">
        <v>62</v>
      </c>
      <c r="C200" s="196">
        <v>0.1</v>
      </c>
      <c r="D200" s="4">
        <v>60000</v>
      </c>
      <c r="E200" s="4">
        <f t="shared" si="9"/>
        <v>6000</v>
      </c>
      <c r="F200" s="202"/>
    </row>
    <row r="201" s="184" customFormat="1" spans="1:6">
      <c r="A201" s="199"/>
      <c r="B201" s="195" t="s">
        <v>14</v>
      </c>
      <c r="C201" s="196">
        <v>1</v>
      </c>
      <c r="D201" s="4">
        <v>200000</v>
      </c>
      <c r="E201" s="4">
        <f t="shared" si="9"/>
        <v>200000</v>
      </c>
      <c r="F201" s="202"/>
    </row>
    <row r="202" s="184" customFormat="1" spans="1:6">
      <c r="A202" s="199"/>
      <c r="B202" s="195" t="s">
        <v>26</v>
      </c>
      <c r="C202" s="196">
        <v>0.3</v>
      </c>
      <c r="D202" s="4">
        <v>80000</v>
      </c>
      <c r="E202" s="4">
        <f t="shared" si="9"/>
        <v>24000</v>
      </c>
      <c r="F202" s="202"/>
    </row>
    <row r="203" s="184" customFormat="1" spans="1:6">
      <c r="A203" s="199"/>
      <c r="B203" s="195" t="s">
        <v>76</v>
      </c>
      <c r="C203" s="196">
        <v>0.5</v>
      </c>
      <c r="D203" s="4">
        <v>80000</v>
      </c>
      <c r="E203" s="4">
        <f t="shared" si="9"/>
        <v>40000</v>
      </c>
      <c r="F203" s="202"/>
    </row>
    <row r="204" s="184" customFormat="1" spans="1:6">
      <c r="A204" s="199"/>
      <c r="B204" s="195" t="s">
        <v>77</v>
      </c>
      <c r="C204" s="196">
        <v>0.5</v>
      </c>
      <c r="D204" s="4">
        <v>100000</v>
      </c>
      <c r="E204" s="4">
        <f t="shared" si="9"/>
        <v>50000</v>
      </c>
      <c r="F204" s="202"/>
    </row>
    <row r="205" s="184" customFormat="1" spans="1:6">
      <c r="A205" s="199"/>
      <c r="B205" s="195" t="s">
        <v>37</v>
      </c>
      <c r="C205" s="196">
        <v>2</v>
      </c>
      <c r="D205" s="4">
        <v>15000</v>
      </c>
      <c r="E205" s="4">
        <f t="shared" si="9"/>
        <v>30000</v>
      </c>
      <c r="F205" s="202"/>
    </row>
    <row r="206" s="184" customFormat="1" spans="1:6">
      <c r="A206" s="199"/>
      <c r="B206" s="195" t="s">
        <v>75</v>
      </c>
      <c r="C206" s="196">
        <v>2</v>
      </c>
      <c r="D206" s="4">
        <v>20000</v>
      </c>
      <c r="E206" s="4">
        <f t="shared" si="9"/>
        <v>40000</v>
      </c>
      <c r="F206" s="202"/>
    </row>
    <row r="207" s="184" customFormat="1" spans="1:6">
      <c r="A207" s="199"/>
      <c r="B207" s="195" t="s">
        <v>13</v>
      </c>
      <c r="C207" s="196">
        <v>2</v>
      </c>
      <c r="D207" s="4">
        <v>90000</v>
      </c>
      <c r="E207" s="4">
        <f t="shared" si="9"/>
        <v>180000</v>
      </c>
      <c r="F207" s="202"/>
    </row>
    <row r="208" s="184" customFormat="1" spans="1:6">
      <c r="A208" s="203"/>
      <c r="B208" s="195" t="s">
        <v>108</v>
      </c>
      <c r="C208" s="196">
        <v>1</v>
      </c>
      <c r="D208" s="4">
        <v>20000</v>
      </c>
      <c r="E208" s="4">
        <f t="shared" si="9"/>
        <v>20000</v>
      </c>
      <c r="F208" s="204"/>
    </row>
    <row r="209" s="184" customFormat="1" spans="1:6">
      <c r="A209" s="194">
        <v>45945</v>
      </c>
      <c r="B209" s="195" t="s">
        <v>37</v>
      </c>
      <c r="C209" s="196">
        <v>2</v>
      </c>
      <c r="D209" s="4">
        <v>15000</v>
      </c>
      <c r="E209" s="4">
        <f t="shared" si="9"/>
        <v>30000</v>
      </c>
      <c r="F209" s="197">
        <f>SUM(E209:E220)</f>
        <v>2001000</v>
      </c>
    </row>
    <row r="210" s="184" customFormat="1" spans="1:6">
      <c r="A210" s="194"/>
      <c r="B210" s="195" t="s">
        <v>57</v>
      </c>
      <c r="C210" s="196">
        <v>2</v>
      </c>
      <c r="D210" s="4">
        <v>195000</v>
      </c>
      <c r="E210" s="4">
        <f t="shared" si="9"/>
        <v>390000</v>
      </c>
      <c r="F210" s="197"/>
    </row>
    <row r="211" s="184" customFormat="1" spans="1:6">
      <c r="A211" s="194"/>
      <c r="B211" s="195" t="s">
        <v>31</v>
      </c>
      <c r="C211" s="196">
        <v>2</v>
      </c>
      <c r="D211" s="4">
        <v>120000</v>
      </c>
      <c r="E211" s="4">
        <f t="shared" si="9"/>
        <v>240000</v>
      </c>
      <c r="F211" s="197"/>
    </row>
    <row r="212" s="184" customFormat="1" spans="1:6">
      <c r="A212" s="194"/>
      <c r="B212" s="195" t="s">
        <v>42</v>
      </c>
      <c r="C212" s="196">
        <v>2</v>
      </c>
      <c r="D212" s="4">
        <v>220000</v>
      </c>
      <c r="E212" s="4">
        <f t="shared" si="9"/>
        <v>440000</v>
      </c>
      <c r="F212" s="197"/>
    </row>
    <row r="213" s="184" customFormat="1" spans="1:6">
      <c r="A213" s="194"/>
      <c r="B213" s="195" t="s">
        <v>19</v>
      </c>
      <c r="C213" s="196">
        <v>1</v>
      </c>
      <c r="D213" s="4">
        <v>100000</v>
      </c>
      <c r="E213" s="4">
        <f t="shared" si="9"/>
        <v>100000</v>
      </c>
      <c r="F213" s="197"/>
    </row>
    <row r="214" s="184" customFormat="1" spans="1:6">
      <c r="A214" s="194"/>
      <c r="B214" s="195" t="s">
        <v>109</v>
      </c>
      <c r="C214" s="196">
        <v>2</v>
      </c>
      <c r="D214" s="4">
        <v>18000</v>
      </c>
      <c r="E214" s="4">
        <f t="shared" si="9"/>
        <v>36000</v>
      </c>
      <c r="F214" s="197"/>
    </row>
    <row r="215" s="184" customFormat="1" spans="1:6">
      <c r="A215" s="194"/>
      <c r="B215" s="195" t="s">
        <v>7</v>
      </c>
      <c r="C215" s="196">
        <v>2</v>
      </c>
      <c r="D215" s="4">
        <v>90000</v>
      </c>
      <c r="E215" s="4">
        <f t="shared" si="9"/>
        <v>180000</v>
      </c>
      <c r="F215" s="197"/>
    </row>
    <row r="216" s="184" customFormat="1" spans="1:6">
      <c r="A216" s="194"/>
      <c r="B216" s="195" t="s">
        <v>54</v>
      </c>
      <c r="C216" s="196">
        <v>2</v>
      </c>
      <c r="D216" s="4">
        <v>170000</v>
      </c>
      <c r="E216" s="4">
        <f t="shared" si="9"/>
        <v>340000</v>
      </c>
      <c r="F216" s="197"/>
    </row>
    <row r="217" s="184" customFormat="1" spans="1:6">
      <c r="A217" s="194"/>
      <c r="B217" s="195" t="s">
        <v>58</v>
      </c>
      <c r="C217" s="196">
        <v>1</v>
      </c>
      <c r="D217" s="4">
        <v>95000</v>
      </c>
      <c r="E217" s="4">
        <f t="shared" si="9"/>
        <v>95000</v>
      </c>
      <c r="F217" s="197"/>
    </row>
    <row r="218" s="184" customFormat="1" spans="1:6">
      <c r="A218" s="194"/>
      <c r="B218" s="195" t="s">
        <v>110</v>
      </c>
      <c r="C218" s="196">
        <v>1</v>
      </c>
      <c r="D218" s="4">
        <v>80000</v>
      </c>
      <c r="E218" s="4">
        <f t="shared" si="9"/>
        <v>80000</v>
      </c>
      <c r="F218" s="197"/>
    </row>
    <row r="219" s="184" customFormat="1" spans="1:6">
      <c r="A219" s="194"/>
      <c r="B219" s="195" t="s">
        <v>111</v>
      </c>
      <c r="C219" s="196">
        <v>1</v>
      </c>
      <c r="D219" s="4">
        <v>40000</v>
      </c>
      <c r="E219" s="4">
        <f t="shared" si="9"/>
        <v>40000</v>
      </c>
      <c r="F219" s="197"/>
    </row>
    <row r="220" s="184" customFormat="1" spans="1:6">
      <c r="A220" s="194"/>
      <c r="B220" s="195" t="s">
        <v>112</v>
      </c>
      <c r="C220" s="196">
        <v>1</v>
      </c>
      <c r="D220" s="4">
        <v>30000</v>
      </c>
      <c r="E220" s="4">
        <f t="shared" si="9"/>
        <v>30000</v>
      </c>
      <c r="F220" s="197"/>
    </row>
    <row r="221" s="184" customFormat="1" spans="1:6">
      <c r="A221" s="194">
        <v>45946</v>
      </c>
      <c r="B221" s="195" t="s">
        <v>9</v>
      </c>
      <c r="C221" s="196">
        <v>4</v>
      </c>
      <c r="D221" s="4">
        <v>70000</v>
      </c>
      <c r="E221" s="4">
        <f t="shared" si="9"/>
        <v>280000</v>
      </c>
      <c r="F221" s="197">
        <f>SUM(E221:E229)</f>
        <v>1479000</v>
      </c>
    </row>
    <row r="222" s="184" customFormat="1" spans="1:6">
      <c r="A222" s="194"/>
      <c r="B222" s="195" t="s">
        <v>81</v>
      </c>
      <c r="C222" s="196">
        <v>1</v>
      </c>
      <c r="D222" s="4">
        <v>160000</v>
      </c>
      <c r="E222" s="4">
        <f t="shared" si="9"/>
        <v>160000</v>
      </c>
      <c r="F222" s="197"/>
    </row>
    <row r="223" s="184" customFormat="1" spans="1:6">
      <c r="A223" s="194"/>
      <c r="B223" s="195" t="s">
        <v>79</v>
      </c>
      <c r="C223" s="196">
        <v>2</v>
      </c>
      <c r="D223" s="4">
        <v>50000</v>
      </c>
      <c r="E223" s="4">
        <f t="shared" si="9"/>
        <v>100000</v>
      </c>
      <c r="F223" s="197"/>
    </row>
    <row r="224" s="184" customFormat="1" spans="1:6">
      <c r="A224" s="194"/>
      <c r="B224" s="195" t="s">
        <v>34</v>
      </c>
      <c r="C224" s="196">
        <v>2</v>
      </c>
      <c r="D224" s="4">
        <v>330000</v>
      </c>
      <c r="E224" s="4">
        <f t="shared" si="9"/>
        <v>660000</v>
      </c>
      <c r="F224" s="197"/>
    </row>
    <row r="225" s="184" customFormat="1" spans="1:6">
      <c r="A225" s="194"/>
      <c r="B225" s="195" t="s">
        <v>71</v>
      </c>
      <c r="C225" s="196">
        <v>2</v>
      </c>
      <c r="D225" s="4">
        <v>30000</v>
      </c>
      <c r="E225" s="4">
        <f t="shared" si="9"/>
        <v>60000</v>
      </c>
      <c r="F225" s="197"/>
    </row>
    <row r="226" s="184" customFormat="1" spans="1:6">
      <c r="A226" s="194"/>
      <c r="B226" s="195" t="s">
        <v>70</v>
      </c>
      <c r="C226" s="196">
        <v>1</v>
      </c>
      <c r="D226" s="4">
        <v>120000</v>
      </c>
      <c r="E226" s="4">
        <f t="shared" si="9"/>
        <v>120000</v>
      </c>
      <c r="F226" s="197"/>
    </row>
    <row r="227" s="184" customFormat="1" spans="1:6">
      <c r="A227" s="194"/>
      <c r="B227" s="195" t="s">
        <v>113</v>
      </c>
      <c r="C227" s="196">
        <v>0.05</v>
      </c>
      <c r="D227" s="4">
        <v>80000</v>
      </c>
      <c r="E227" s="4">
        <f t="shared" si="9"/>
        <v>4000</v>
      </c>
      <c r="F227" s="197"/>
    </row>
    <row r="228" s="184" customFormat="1" spans="1:6">
      <c r="A228" s="194"/>
      <c r="B228" s="195" t="s">
        <v>114</v>
      </c>
      <c r="C228" s="196">
        <v>1</v>
      </c>
      <c r="D228" s="4">
        <v>15000</v>
      </c>
      <c r="E228" s="4">
        <f t="shared" si="9"/>
        <v>15000</v>
      </c>
      <c r="F228" s="197"/>
    </row>
    <row r="229" s="184" customFormat="1" spans="1:6">
      <c r="A229" s="194"/>
      <c r="B229" s="195" t="s">
        <v>65</v>
      </c>
      <c r="C229" s="196">
        <v>2</v>
      </c>
      <c r="D229" s="4">
        <v>40000</v>
      </c>
      <c r="E229" s="4">
        <f t="shared" si="9"/>
        <v>80000</v>
      </c>
      <c r="F229" s="197"/>
    </row>
    <row r="230" s="184" customFormat="1" spans="1:6">
      <c r="A230" s="194">
        <v>45947</v>
      </c>
      <c r="B230" s="195" t="s">
        <v>11</v>
      </c>
      <c r="C230" s="205">
        <v>3</v>
      </c>
      <c r="D230" s="4">
        <v>25000</v>
      </c>
      <c r="E230" s="4">
        <f t="shared" si="9"/>
        <v>75000</v>
      </c>
      <c r="F230" s="197">
        <f>SUM(E230:E237)</f>
        <v>1101000</v>
      </c>
    </row>
    <row r="231" s="184" customFormat="1" spans="1:6">
      <c r="A231" s="194"/>
      <c r="B231" s="195" t="s">
        <v>12</v>
      </c>
      <c r="C231" s="205">
        <v>2</v>
      </c>
      <c r="D231" s="4">
        <v>25000</v>
      </c>
      <c r="E231" s="4">
        <f t="shared" si="9"/>
        <v>50000</v>
      </c>
      <c r="F231" s="197"/>
    </row>
    <row r="232" s="184" customFormat="1" spans="1:6">
      <c r="A232" s="194"/>
      <c r="B232" s="195" t="s">
        <v>8</v>
      </c>
      <c r="C232" s="205">
        <v>3</v>
      </c>
      <c r="D232" s="4">
        <v>22000</v>
      </c>
      <c r="E232" s="4">
        <f t="shared" si="9"/>
        <v>66000</v>
      </c>
      <c r="F232" s="197"/>
    </row>
    <row r="233" s="184" customFormat="1" spans="1:6">
      <c r="A233" s="194"/>
      <c r="B233" s="195" t="s">
        <v>7</v>
      </c>
      <c r="C233" s="205">
        <v>3</v>
      </c>
      <c r="D233" s="4">
        <v>90000</v>
      </c>
      <c r="E233" s="4">
        <f t="shared" si="9"/>
        <v>270000</v>
      </c>
      <c r="F233" s="197"/>
    </row>
    <row r="234" s="184" customFormat="1" spans="1:6">
      <c r="A234" s="194"/>
      <c r="B234" s="195" t="s">
        <v>9</v>
      </c>
      <c r="C234" s="205">
        <v>4</v>
      </c>
      <c r="D234" s="4">
        <v>70000</v>
      </c>
      <c r="E234" s="4">
        <f t="shared" si="9"/>
        <v>280000</v>
      </c>
      <c r="F234" s="197"/>
    </row>
    <row r="235" s="184" customFormat="1" spans="1:6">
      <c r="A235" s="194"/>
      <c r="B235" s="195" t="s">
        <v>19</v>
      </c>
      <c r="C235" s="205">
        <v>2</v>
      </c>
      <c r="D235" s="4">
        <v>100000</v>
      </c>
      <c r="E235" s="4">
        <f t="shared" si="9"/>
        <v>200000</v>
      </c>
      <c r="F235" s="197"/>
    </row>
    <row r="236" s="184" customFormat="1" spans="1:6">
      <c r="A236" s="194"/>
      <c r="B236" s="195" t="s">
        <v>35</v>
      </c>
      <c r="C236" s="205">
        <v>3</v>
      </c>
      <c r="D236" s="4">
        <v>20000</v>
      </c>
      <c r="E236" s="4">
        <f t="shared" ref="E236:E251" si="10">SUM(C236*D236)</f>
        <v>60000</v>
      </c>
      <c r="F236" s="197"/>
    </row>
    <row r="237" s="184" customFormat="1" spans="1:6">
      <c r="A237" s="194"/>
      <c r="B237" s="195" t="s">
        <v>115</v>
      </c>
      <c r="C237" s="205">
        <v>2</v>
      </c>
      <c r="D237" s="4">
        <v>50000</v>
      </c>
      <c r="E237" s="4">
        <f t="shared" si="10"/>
        <v>100000</v>
      </c>
      <c r="F237" s="197"/>
    </row>
    <row r="238" s="184" customFormat="1" spans="1:6">
      <c r="A238" s="194">
        <v>45948</v>
      </c>
      <c r="B238" s="195" t="s">
        <v>26</v>
      </c>
      <c r="C238" s="205">
        <v>0.3</v>
      </c>
      <c r="D238" s="4">
        <v>80000</v>
      </c>
      <c r="E238" s="4">
        <f t="shared" si="10"/>
        <v>24000</v>
      </c>
      <c r="F238" s="197">
        <f>SUM(E238:E247)</f>
        <v>655000</v>
      </c>
    </row>
    <row r="239" s="184" customFormat="1" spans="1:6">
      <c r="A239" s="194"/>
      <c r="B239" s="195" t="s">
        <v>7</v>
      </c>
      <c r="C239" s="205">
        <v>3</v>
      </c>
      <c r="D239" s="4">
        <v>90000</v>
      </c>
      <c r="E239" s="4">
        <f t="shared" si="10"/>
        <v>270000</v>
      </c>
      <c r="F239" s="197"/>
    </row>
    <row r="240" s="184" customFormat="1" spans="1:6">
      <c r="A240" s="194"/>
      <c r="B240" s="195" t="s">
        <v>8</v>
      </c>
      <c r="C240" s="205">
        <v>3</v>
      </c>
      <c r="D240" s="4">
        <v>22000</v>
      </c>
      <c r="E240" s="4">
        <f t="shared" si="10"/>
        <v>66000</v>
      </c>
      <c r="F240" s="197"/>
    </row>
    <row r="241" s="184" customFormat="1" spans="1:6">
      <c r="A241" s="194"/>
      <c r="B241" s="195" t="s">
        <v>49</v>
      </c>
      <c r="C241" s="205">
        <v>1</v>
      </c>
      <c r="D241" s="4">
        <v>95000</v>
      </c>
      <c r="E241" s="4">
        <f t="shared" si="10"/>
        <v>95000</v>
      </c>
      <c r="F241" s="197"/>
    </row>
    <row r="242" s="184" customFormat="1" spans="1:6">
      <c r="A242" s="194"/>
      <c r="B242" s="195" t="s">
        <v>101</v>
      </c>
      <c r="C242" s="205">
        <v>0.4</v>
      </c>
      <c r="D242" s="4">
        <v>100000</v>
      </c>
      <c r="E242" s="4">
        <f t="shared" si="10"/>
        <v>40000</v>
      </c>
      <c r="F242" s="197"/>
    </row>
    <row r="243" s="184" customFormat="1" spans="1:6">
      <c r="A243" s="194"/>
      <c r="B243" s="195" t="s">
        <v>18</v>
      </c>
      <c r="C243" s="205">
        <v>0.5</v>
      </c>
      <c r="D243" s="4">
        <v>40000</v>
      </c>
      <c r="E243" s="4">
        <f t="shared" si="10"/>
        <v>20000</v>
      </c>
      <c r="F243" s="197"/>
    </row>
    <row r="244" s="184" customFormat="1" spans="1:6">
      <c r="A244" s="194"/>
      <c r="B244" s="195" t="s">
        <v>116</v>
      </c>
      <c r="C244" s="205">
        <v>2</v>
      </c>
      <c r="D244" s="4">
        <v>10000</v>
      </c>
      <c r="E244" s="4">
        <f t="shared" si="10"/>
        <v>20000</v>
      </c>
      <c r="F244" s="197"/>
    </row>
    <row r="245" s="184" customFormat="1" spans="1:6">
      <c r="A245" s="194"/>
      <c r="B245" s="195" t="s">
        <v>75</v>
      </c>
      <c r="C245" s="205">
        <v>2</v>
      </c>
      <c r="D245" s="4">
        <v>20000</v>
      </c>
      <c r="E245" s="4">
        <f t="shared" si="10"/>
        <v>40000</v>
      </c>
      <c r="F245" s="197"/>
    </row>
    <row r="246" s="184" customFormat="1" spans="1:6">
      <c r="A246" s="194"/>
      <c r="B246" s="195" t="s">
        <v>17</v>
      </c>
      <c r="C246" s="205">
        <v>1</v>
      </c>
      <c r="D246" s="4">
        <v>28000</v>
      </c>
      <c r="E246" s="4">
        <f t="shared" si="10"/>
        <v>28000</v>
      </c>
      <c r="F246" s="197"/>
    </row>
    <row r="247" s="184" customFormat="1" spans="1:6">
      <c r="A247" s="194"/>
      <c r="B247" s="195" t="s">
        <v>90</v>
      </c>
      <c r="C247" s="205">
        <v>2</v>
      </c>
      <c r="D247" s="4">
        <v>26000</v>
      </c>
      <c r="E247" s="4">
        <f t="shared" si="10"/>
        <v>52000</v>
      </c>
      <c r="F247" s="197"/>
    </row>
    <row r="248" s="184" customFormat="1" spans="1:6">
      <c r="A248" s="194">
        <v>45949</v>
      </c>
      <c r="B248" s="195" t="s">
        <v>103</v>
      </c>
      <c r="C248" s="196">
        <v>1</v>
      </c>
      <c r="D248" s="4">
        <v>30000</v>
      </c>
      <c r="E248" s="4">
        <f t="shared" si="10"/>
        <v>30000</v>
      </c>
      <c r="F248" s="197">
        <f>SUM(E248:E266)</f>
        <v>1812000</v>
      </c>
    </row>
    <row r="249" s="184" customFormat="1" spans="1:6">
      <c r="A249" s="194"/>
      <c r="B249" s="195" t="s">
        <v>102</v>
      </c>
      <c r="C249" s="196">
        <v>0.5</v>
      </c>
      <c r="D249" s="4">
        <v>30000</v>
      </c>
      <c r="E249" s="4">
        <f t="shared" si="10"/>
        <v>15000</v>
      </c>
      <c r="F249" s="197"/>
    </row>
    <row r="250" s="184" customFormat="1" spans="1:6">
      <c r="A250" s="194"/>
      <c r="B250" s="195" t="s">
        <v>55</v>
      </c>
      <c r="C250" s="196">
        <v>1</v>
      </c>
      <c r="D250" s="4">
        <v>160000</v>
      </c>
      <c r="E250" s="4">
        <f t="shared" si="10"/>
        <v>160000</v>
      </c>
      <c r="F250" s="197"/>
    </row>
    <row r="251" s="184" customFormat="1" spans="1:6">
      <c r="A251" s="194"/>
      <c r="B251" s="195" t="s">
        <v>50</v>
      </c>
      <c r="C251" s="196">
        <v>1</v>
      </c>
      <c r="D251" s="4">
        <v>40000</v>
      </c>
      <c r="E251" s="4">
        <f t="shared" si="10"/>
        <v>40000</v>
      </c>
      <c r="F251" s="197"/>
    </row>
    <row r="252" s="184" customFormat="1" spans="1:6">
      <c r="A252" s="194"/>
      <c r="B252" s="195" t="s">
        <v>59</v>
      </c>
      <c r="C252" s="196">
        <v>1.13</v>
      </c>
      <c r="D252" s="4">
        <v>40000</v>
      </c>
      <c r="E252" s="4">
        <v>45000</v>
      </c>
      <c r="F252" s="197"/>
    </row>
    <row r="253" s="184" customFormat="1" spans="1:6">
      <c r="A253" s="194"/>
      <c r="B253" s="195" t="s">
        <v>65</v>
      </c>
      <c r="C253" s="196">
        <v>1</v>
      </c>
      <c r="D253" s="4">
        <v>40000</v>
      </c>
      <c r="E253" s="4">
        <f t="shared" ref="E253:E270" si="11">SUM(C253*D253)</f>
        <v>40000</v>
      </c>
      <c r="F253" s="197"/>
    </row>
    <row r="254" s="184" customFormat="1" spans="1:6">
      <c r="A254" s="194"/>
      <c r="B254" s="195" t="s">
        <v>99</v>
      </c>
      <c r="C254" s="196">
        <v>0.1</v>
      </c>
      <c r="D254" s="4">
        <v>80000</v>
      </c>
      <c r="E254" s="4">
        <f t="shared" si="11"/>
        <v>8000</v>
      </c>
      <c r="F254" s="197"/>
    </row>
    <row r="255" s="184" customFormat="1" spans="1:6">
      <c r="A255" s="194"/>
      <c r="B255" s="195" t="s">
        <v>90</v>
      </c>
      <c r="C255" s="196">
        <v>1</v>
      </c>
      <c r="D255" s="4">
        <v>34000</v>
      </c>
      <c r="E255" s="4">
        <f t="shared" si="11"/>
        <v>34000</v>
      </c>
      <c r="F255" s="197"/>
    </row>
    <row r="256" s="184" customFormat="1" spans="1:6">
      <c r="A256" s="194"/>
      <c r="B256" s="195" t="s">
        <v>18</v>
      </c>
      <c r="C256" s="196">
        <v>0.5</v>
      </c>
      <c r="D256" s="4">
        <v>40000</v>
      </c>
      <c r="E256" s="4">
        <f t="shared" si="11"/>
        <v>20000</v>
      </c>
      <c r="F256" s="197"/>
    </row>
    <row r="257" s="184" customFormat="1" spans="1:6">
      <c r="A257" s="194"/>
      <c r="B257" s="195" t="s">
        <v>29</v>
      </c>
      <c r="C257" s="196">
        <v>2</v>
      </c>
      <c r="D257" s="4">
        <v>40000</v>
      </c>
      <c r="E257" s="4">
        <f t="shared" si="11"/>
        <v>80000</v>
      </c>
      <c r="F257" s="197"/>
    </row>
    <row r="258" s="184" customFormat="1" spans="1:6">
      <c r="A258" s="194"/>
      <c r="B258" s="195" t="s">
        <v>40</v>
      </c>
      <c r="C258" s="196">
        <v>3</v>
      </c>
      <c r="D258" s="4">
        <v>40000</v>
      </c>
      <c r="E258" s="4">
        <f t="shared" si="11"/>
        <v>120000</v>
      </c>
      <c r="F258" s="197"/>
    </row>
    <row r="259" s="184" customFormat="1" spans="1:6">
      <c r="A259" s="194"/>
      <c r="B259" s="195" t="s">
        <v>94</v>
      </c>
      <c r="C259" s="196">
        <v>3</v>
      </c>
      <c r="D259" s="4">
        <v>15000</v>
      </c>
      <c r="E259" s="4">
        <f t="shared" si="11"/>
        <v>45000</v>
      </c>
      <c r="F259" s="197"/>
    </row>
    <row r="260" s="184" customFormat="1" spans="1:6">
      <c r="A260" s="194"/>
      <c r="B260" s="195" t="s">
        <v>86</v>
      </c>
      <c r="C260" s="196">
        <v>2</v>
      </c>
      <c r="D260" s="4">
        <v>20000</v>
      </c>
      <c r="E260" s="4">
        <f t="shared" si="11"/>
        <v>40000</v>
      </c>
      <c r="F260" s="197"/>
    </row>
    <row r="261" s="184" customFormat="1" spans="1:6">
      <c r="A261" s="194"/>
      <c r="B261" s="195" t="s">
        <v>117</v>
      </c>
      <c r="C261" s="196">
        <v>3</v>
      </c>
      <c r="D261" s="4">
        <v>60000</v>
      </c>
      <c r="E261" s="4">
        <f t="shared" si="11"/>
        <v>180000</v>
      </c>
      <c r="F261" s="197"/>
    </row>
    <row r="262" s="184" customFormat="1" spans="1:6">
      <c r="A262" s="194"/>
      <c r="B262" s="195" t="s">
        <v>19</v>
      </c>
      <c r="C262" s="196">
        <v>1</v>
      </c>
      <c r="D262" s="4">
        <v>95000</v>
      </c>
      <c r="E262" s="4">
        <f t="shared" si="11"/>
        <v>95000</v>
      </c>
      <c r="F262" s="197"/>
    </row>
    <row r="263" s="184" customFormat="1" spans="1:6">
      <c r="A263" s="194"/>
      <c r="B263" s="195" t="s">
        <v>118</v>
      </c>
      <c r="C263" s="196">
        <v>2</v>
      </c>
      <c r="D263" s="4">
        <v>45000</v>
      </c>
      <c r="E263" s="4">
        <f t="shared" si="11"/>
        <v>90000</v>
      </c>
      <c r="F263" s="197"/>
    </row>
    <row r="264" s="184" customFormat="1" spans="1:6">
      <c r="A264" s="194"/>
      <c r="B264" s="195" t="s">
        <v>52</v>
      </c>
      <c r="C264" s="196">
        <v>2</v>
      </c>
      <c r="D264" s="4">
        <v>90000</v>
      </c>
      <c r="E264" s="4">
        <f t="shared" si="11"/>
        <v>180000</v>
      </c>
      <c r="F264" s="197"/>
    </row>
    <row r="265" s="184" customFormat="1" spans="1:6">
      <c r="A265" s="194"/>
      <c r="B265" s="195" t="s">
        <v>6</v>
      </c>
      <c r="C265" s="196">
        <v>2</v>
      </c>
      <c r="D265" s="4">
        <v>160000</v>
      </c>
      <c r="E265" s="4">
        <f t="shared" si="11"/>
        <v>320000</v>
      </c>
      <c r="F265" s="197"/>
    </row>
    <row r="266" s="184" customFormat="1" spans="1:6">
      <c r="A266" s="194"/>
      <c r="B266" s="195" t="s">
        <v>69</v>
      </c>
      <c r="C266" s="196">
        <v>3</v>
      </c>
      <c r="D266" s="4">
        <v>90000</v>
      </c>
      <c r="E266" s="4">
        <f t="shared" si="11"/>
        <v>270000</v>
      </c>
      <c r="F266" s="197"/>
    </row>
    <row r="267" s="184" customFormat="1" spans="1:6">
      <c r="A267" s="194">
        <v>45949</v>
      </c>
      <c r="B267" s="195" t="s">
        <v>23</v>
      </c>
      <c r="C267" s="196">
        <v>2</v>
      </c>
      <c r="D267" s="4">
        <v>200000</v>
      </c>
      <c r="E267" s="4">
        <f t="shared" si="11"/>
        <v>400000</v>
      </c>
      <c r="F267" s="197">
        <f>SUM(E267:E272)</f>
        <v>834000</v>
      </c>
    </row>
    <row r="268" s="184" customFormat="1" spans="1:6">
      <c r="A268" s="194"/>
      <c r="B268" s="195" t="s">
        <v>70</v>
      </c>
      <c r="C268" s="196">
        <v>2</v>
      </c>
      <c r="D268" s="4">
        <v>120000</v>
      </c>
      <c r="E268" s="4">
        <f t="shared" si="11"/>
        <v>240000</v>
      </c>
      <c r="F268" s="197"/>
    </row>
    <row r="269" s="184" customFormat="1" spans="1:6">
      <c r="A269" s="194"/>
      <c r="B269" s="195" t="s">
        <v>119</v>
      </c>
      <c r="C269" s="196">
        <v>0.5</v>
      </c>
      <c r="D269" s="4">
        <v>60000</v>
      </c>
      <c r="E269" s="4">
        <f t="shared" si="11"/>
        <v>30000</v>
      </c>
      <c r="F269" s="197"/>
    </row>
    <row r="270" s="184" customFormat="1" spans="1:6">
      <c r="A270" s="194"/>
      <c r="B270" s="195" t="s">
        <v>17</v>
      </c>
      <c r="C270" s="196">
        <v>1</v>
      </c>
      <c r="D270" s="4">
        <v>28000</v>
      </c>
      <c r="E270" s="4">
        <f t="shared" si="11"/>
        <v>28000</v>
      </c>
      <c r="F270" s="197"/>
    </row>
    <row r="271" s="184" customFormat="1" spans="1:6">
      <c r="A271" s="194"/>
      <c r="B271" s="195" t="s">
        <v>120</v>
      </c>
      <c r="C271" s="196">
        <v>1.235</v>
      </c>
      <c r="D271" s="4">
        <v>65000</v>
      </c>
      <c r="E271" s="4">
        <v>80000</v>
      </c>
      <c r="F271" s="197"/>
    </row>
    <row r="272" s="184" customFormat="1" spans="1:6">
      <c r="A272" s="194"/>
      <c r="B272" s="195" t="s">
        <v>36</v>
      </c>
      <c r="C272" s="196">
        <v>2</v>
      </c>
      <c r="D272" s="4">
        <v>28000</v>
      </c>
      <c r="E272" s="4">
        <f t="shared" ref="E272:E320" si="12">SUM(C272*D272)</f>
        <v>56000</v>
      </c>
      <c r="F272" s="197"/>
    </row>
    <row r="273" s="184" customFormat="1" spans="1:6">
      <c r="A273" s="199">
        <v>45950</v>
      </c>
      <c r="B273" s="200" t="s">
        <v>82</v>
      </c>
      <c r="C273" s="201">
        <v>2</v>
      </c>
      <c r="D273" s="79">
        <v>90000</v>
      </c>
      <c r="E273" s="4">
        <f t="shared" si="12"/>
        <v>180000</v>
      </c>
      <c r="F273" s="202">
        <f>SUM(E273:E287)</f>
        <v>2228000</v>
      </c>
    </row>
    <row r="274" s="184" customFormat="1" spans="1:6">
      <c r="A274" s="199"/>
      <c r="B274" s="195" t="s">
        <v>7</v>
      </c>
      <c r="C274" s="196">
        <v>2</v>
      </c>
      <c r="D274" s="4">
        <v>90000</v>
      </c>
      <c r="E274" s="4">
        <f t="shared" si="12"/>
        <v>180000</v>
      </c>
      <c r="F274" s="202"/>
    </row>
    <row r="275" s="184" customFormat="1" spans="1:6">
      <c r="A275" s="199"/>
      <c r="B275" s="195" t="s">
        <v>8</v>
      </c>
      <c r="C275" s="196">
        <v>4</v>
      </c>
      <c r="D275" s="4">
        <v>22000</v>
      </c>
      <c r="E275" s="4">
        <f t="shared" si="12"/>
        <v>88000</v>
      </c>
      <c r="F275" s="202"/>
    </row>
    <row r="276" s="184" customFormat="1" spans="1:6">
      <c r="A276" s="199"/>
      <c r="B276" s="195" t="s">
        <v>71</v>
      </c>
      <c r="C276" s="196">
        <v>1</v>
      </c>
      <c r="D276" s="4">
        <v>30000</v>
      </c>
      <c r="E276" s="4">
        <f t="shared" si="12"/>
        <v>30000</v>
      </c>
      <c r="F276" s="202"/>
    </row>
    <row r="277" s="184" customFormat="1" spans="1:6">
      <c r="A277" s="199"/>
      <c r="B277" s="195" t="s">
        <v>121</v>
      </c>
      <c r="C277" s="196">
        <v>3</v>
      </c>
      <c r="D277" s="4">
        <v>70000</v>
      </c>
      <c r="E277" s="4">
        <f t="shared" si="12"/>
        <v>210000</v>
      </c>
      <c r="F277" s="202"/>
    </row>
    <row r="278" s="184" customFormat="1" spans="1:6">
      <c r="A278" s="199"/>
      <c r="B278" s="195" t="s">
        <v>21</v>
      </c>
      <c r="C278" s="196">
        <v>2</v>
      </c>
      <c r="D278" s="4">
        <v>360000</v>
      </c>
      <c r="E278" s="4">
        <f t="shared" si="12"/>
        <v>720000</v>
      </c>
      <c r="F278" s="202"/>
    </row>
    <row r="279" s="184" customFormat="1" spans="1:6">
      <c r="A279" s="199"/>
      <c r="B279" s="195" t="s">
        <v>26</v>
      </c>
      <c r="C279" s="196">
        <v>0.3</v>
      </c>
      <c r="D279" s="4">
        <v>80000</v>
      </c>
      <c r="E279" s="4">
        <f t="shared" si="12"/>
        <v>24000</v>
      </c>
      <c r="F279" s="202"/>
    </row>
    <row r="280" s="184" customFormat="1" spans="1:6">
      <c r="A280" s="199"/>
      <c r="B280" s="195" t="s">
        <v>54</v>
      </c>
      <c r="C280" s="196">
        <v>2</v>
      </c>
      <c r="D280" s="4">
        <v>170000</v>
      </c>
      <c r="E280" s="4">
        <f t="shared" si="12"/>
        <v>340000</v>
      </c>
      <c r="F280" s="202"/>
    </row>
    <row r="281" s="184" customFormat="1" spans="1:6">
      <c r="A281" s="199"/>
      <c r="B281" s="195" t="s">
        <v>52</v>
      </c>
      <c r="C281" s="196">
        <v>2</v>
      </c>
      <c r="D281" s="4">
        <v>90000</v>
      </c>
      <c r="E281" s="4">
        <f t="shared" si="12"/>
        <v>180000</v>
      </c>
      <c r="F281" s="202"/>
    </row>
    <row r="282" s="184" customFormat="1" spans="1:6">
      <c r="A282" s="199"/>
      <c r="B282" s="195" t="s">
        <v>122</v>
      </c>
      <c r="C282" s="196">
        <v>2</v>
      </c>
      <c r="D282" s="4">
        <v>15000</v>
      </c>
      <c r="E282" s="4">
        <f t="shared" si="12"/>
        <v>30000</v>
      </c>
      <c r="F282" s="202"/>
    </row>
    <row r="283" s="184" customFormat="1" spans="1:6">
      <c r="A283" s="199"/>
      <c r="B283" s="195" t="s">
        <v>117</v>
      </c>
      <c r="C283" s="196">
        <v>30</v>
      </c>
      <c r="D283" s="4">
        <v>2000</v>
      </c>
      <c r="E283" s="4">
        <f t="shared" si="12"/>
        <v>60000</v>
      </c>
      <c r="F283" s="202"/>
    </row>
    <row r="284" s="184" customFormat="1" spans="1:6">
      <c r="A284" s="199"/>
      <c r="B284" s="195" t="s">
        <v>40</v>
      </c>
      <c r="C284" s="196">
        <v>3</v>
      </c>
      <c r="D284" s="4">
        <v>40000</v>
      </c>
      <c r="E284" s="4">
        <f t="shared" si="12"/>
        <v>120000</v>
      </c>
      <c r="F284" s="202"/>
    </row>
    <row r="285" s="184" customFormat="1" spans="1:6">
      <c r="A285" s="199"/>
      <c r="B285" s="195" t="s">
        <v>103</v>
      </c>
      <c r="C285" s="196">
        <v>0.5</v>
      </c>
      <c r="D285" s="4">
        <v>30000</v>
      </c>
      <c r="E285" s="4">
        <f t="shared" si="12"/>
        <v>15000</v>
      </c>
      <c r="F285" s="202"/>
    </row>
    <row r="286" s="184" customFormat="1" spans="1:6">
      <c r="A286" s="199"/>
      <c r="B286" s="195" t="s">
        <v>62</v>
      </c>
      <c r="C286" s="196">
        <v>0.1</v>
      </c>
      <c r="D286" s="4">
        <v>60000</v>
      </c>
      <c r="E286" s="4">
        <f t="shared" si="12"/>
        <v>6000</v>
      </c>
      <c r="F286" s="202"/>
    </row>
    <row r="287" s="184" customFormat="1" spans="1:6">
      <c r="A287" s="203"/>
      <c r="B287" s="195" t="s">
        <v>61</v>
      </c>
      <c r="C287" s="196">
        <v>3</v>
      </c>
      <c r="D287" s="4">
        <v>15000</v>
      </c>
      <c r="E287" s="4">
        <f t="shared" si="12"/>
        <v>45000</v>
      </c>
      <c r="F287" s="204"/>
    </row>
    <row r="288" s="184" customFormat="1" spans="1:6">
      <c r="A288" s="203">
        <v>45950</v>
      </c>
      <c r="B288" s="195" t="s">
        <v>92</v>
      </c>
      <c r="C288" s="196">
        <v>30</v>
      </c>
      <c r="D288" s="4">
        <v>1000</v>
      </c>
      <c r="E288" s="4">
        <f t="shared" si="12"/>
        <v>30000</v>
      </c>
      <c r="F288" s="204">
        <f>SUM(E288)</f>
        <v>30000</v>
      </c>
    </row>
    <row r="289" s="184" customFormat="1" spans="1:6">
      <c r="A289" s="194">
        <v>45951</v>
      </c>
      <c r="B289" s="195" t="s">
        <v>42</v>
      </c>
      <c r="C289" s="196">
        <v>2</v>
      </c>
      <c r="D289" s="4">
        <v>220000</v>
      </c>
      <c r="E289" s="4">
        <f t="shared" si="12"/>
        <v>440000</v>
      </c>
      <c r="F289" s="197">
        <f>SUM(E289:E301)</f>
        <v>2267000</v>
      </c>
    </row>
    <row r="290" s="184" customFormat="1" spans="1:6">
      <c r="A290" s="194"/>
      <c r="B290" s="195" t="s">
        <v>31</v>
      </c>
      <c r="C290" s="196">
        <v>3</v>
      </c>
      <c r="D290" s="4">
        <v>120000</v>
      </c>
      <c r="E290" s="4">
        <f t="shared" si="12"/>
        <v>360000</v>
      </c>
      <c r="F290" s="197"/>
    </row>
    <row r="291" s="184" customFormat="1" spans="1:6">
      <c r="A291" s="194"/>
      <c r="B291" s="195" t="s">
        <v>29</v>
      </c>
      <c r="C291" s="196">
        <v>2</v>
      </c>
      <c r="D291" s="4">
        <v>40000</v>
      </c>
      <c r="E291" s="4">
        <f t="shared" si="12"/>
        <v>80000</v>
      </c>
      <c r="F291" s="197"/>
    </row>
    <row r="292" s="184" customFormat="1" spans="1:6">
      <c r="A292" s="194"/>
      <c r="B292" s="195" t="s">
        <v>123</v>
      </c>
      <c r="C292" s="196">
        <v>2</v>
      </c>
      <c r="D292" s="4">
        <v>90000</v>
      </c>
      <c r="E292" s="4">
        <f t="shared" si="12"/>
        <v>180000</v>
      </c>
      <c r="F292" s="197"/>
    </row>
    <row r="293" s="184" customFormat="1" spans="1:6">
      <c r="A293" s="194"/>
      <c r="B293" s="195" t="s">
        <v>11</v>
      </c>
      <c r="C293" s="196">
        <v>3</v>
      </c>
      <c r="D293" s="4">
        <v>25000</v>
      </c>
      <c r="E293" s="4">
        <f t="shared" si="12"/>
        <v>75000</v>
      </c>
      <c r="F293" s="197"/>
    </row>
    <row r="294" s="184" customFormat="1" spans="1:6">
      <c r="A294" s="194"/>
      <c r="B294" s="195" t="s">
        <v>7</v>
      </c>
      <c r="C294" s="196">
        <v>3</v>
      </c>
      <c r="D294" s="4">
        <v>90000</v>
      </c>
      <c r="E294" s="4">
        <f t="shared" si="12"/>
        <v>270000</v>
      </c>
      <c r="F294" s="197"/>
    </row>
    <row r="295" s="184" customFormat="1" spans="1:6">
      <c r="A295" s="194"/>
      <c r="B295" s="195" t="s">
        <v>8</v>
      </c>
      <c r="C295" s="196">
        <v>2</v>
      </c>
      <c r="D295" s="4">
        <v>22000</v>
      </c>
      <c r="E295" s="4">
        <f t="shared" si="12"/>
        <v>44000</v>
      </c>
      <c r="F295" s="197"/>
    </row>
    <row r="296" s="184" customFormat="1" spans="1:6">
      <c r="A296" s="194"/>
      <c r="B296" s="195" t="s">
        <v>69</v>
      </c>
      <c r="C296" s="196">
        <v>3</v>
      </c>
      <c r="D296" s="4">
        <v>90000</v>
      </c>
      <c r="E296" s="4">
        <f t="shared" si="12"/>
        <v>270000</v>
      </c>
      <c r="F296" s="197"/>
    </row>
    <row r="297" s="184" customFormat="1" spans="1:6">
      <c r="A297" s="194"/>
      <c r="B297" s="195" t="s">
        <v>34</v>
      </c>
      <c r="C297" s="196">
        <v>1</v>
      </c>
      <c r="D297" s="4">
        <v>330000</v>
      </c>
      <c r="E297" s="4">
        <f t="shared" si="12"/>
        <v>330000</v>
      </c>
      <c r="F297" s="197"/>
    </row>
    <row r="298" s="184" customFormat="1" spans="1:6">
      <c r="A298" s="194"/>
      <c r="B298" s="195" t="s">
        <v>22</v>
      </c>
      <c r="C298" s="196">
        <v>1</v>
      </c>
      <c r="D298" s="4">
        <v>60000</v>
      </c>
      <c r="E298" s="4">
        <f t="shared" si="12"/>
        <v>60000</v>
      </c>
      <c r="F298" s="197"/>
    </row>
    <row r="299" s="184" customFormat="1" spans="1:6">
      <c r="A299" s="194"/>
      <c r="B299" s="195" t="s">
        <v>92</v>
      </c>
      <c r="C299" s="196">
        <v>30</v>
      </c>
      <c r="D299" s="4">
        <v>1000</v>
      </c>
      <c r="E299" s="4">
        <f t="shared" si="12"/>
        <v>30000</v>
      </c>
      <c r="F299" s="197"/>
    </row>
    <row r="300" s="184" customFormat="1" spans="1:6">
      <c r="A300" s="194"/>
      <c r="B300" s="195" t="s">
        <v>97</v>
      </c>
      <c r="C300" s="196">
        <v>2</v>
      </c>
      <c r="D300" s="4">
        <v>45000</v>
      </c>
      <c r="E300" s="4">
        <f t="shared" si="12"/>
        <v>90000</v>
      </c>
      <c r="F300" s="197"/>
    </row>
    <row r="301" s="184" customFormat="1" spans="1:6">
      <c r="A301" s="194"/>
      <c r="B301" s="195" t="s">
        <v>59</v>
      </c>
      <c r="C301" s="196">
        <v>1</v>
      </c>
      <c r="D301" s="4">
        <v>38000</v>
      </c>
      <c r="E301" s="4">
        <f t="shared" si="12"/>
        <v>38000</v>
      </c>
      <c r="F301" s="197"/>
    </row>
    <row r="302" s="184" customFormat="1" spans="1:6">
      <c r="A302" s="206">
        <v>45952</v>
      </c>
      <c r="B302" s="195" t="s">
        <v>46</v>
      </c>
      <c r="C302" s="196">
        <v>2</v>
      </c>
      <c r="D302" s="4">
        <v>30000</v>
      </c>
      <c r="E302" s="4">
        <f t="shared" si="12"/>
        <v>60000</v>
      </c>
      <c r="F302" s="207">
        <f>SUM(E302:E316)</f>
        <v>1589000</v>
      </c>
    </row>
    <row r="303" s="184" customFormat="1" spans="1:6">
      <c r="A303" s="199"/>
      <c r="B303" s="195" t="s">
        <v>44</v>
      </c>
      <c r="C303" s="196">
        <v>1</v>
      </c>
      <c r="D303" s="4">
        <v>210000</v>
      </c>
      <c r="E303" s="4">
        <f t="shared" si="12"/>
        <v>210000</v>
      </c>
      <c r="F303" s="202"/>
    </row>
    <row r="304" s="184" customFormat="1" spans="1:6">
      <c r="A304" s="199"/>
      <c r="B304" s="195" t="s">
        <v>85</v>
      </c>
      <c r="C304" s="196">
        <v>2</v>
      </c>
      <c r="D304" s="4">
        <v>60000</v>
      </c>
      <c r="E304" s="4">
        <f t="shared" si="12"/>
        <v>120000</v>
      </c>
      <c r="F304" s="202"/>
    </row>
    <row r="305" s="184" customFormat="1" spans="1:6">
      <c r="A305" s="199"/>
      <c r="B305" s="195" t="s">
        <v>40</v>
      </c>
      <c r="C305" s="196">
        <v>3</v>
      </c>
      <c r="D305" s="4">
        <v>40000</v>
      </c>
      <c r="E305" s="4">
        <f t="shared" si="12"/>
        <v>120000</v>
      </c>
      <c r="F305" s="202"/>
    </row>
    <row r="306" s="184" customFormat="1" spans="1:6">
      <c r="A306" s="199"/>
      <c r="B306" s="195" t="s">
        <v>124</v>
      </c>
      <c r="C306" s="196">
        <v>0.5</v>
      </c>
      <c r="D306" s="4">
        <v>70000</v>
      </c>
      <c r="E306" s="4">
        <f t="shared" si="12"/>
        <v>35000</v>
      </c>
      <c r="F306" s="202"/>
    </row>
    <row r="307" s="184" customFormat="1" spans="1:6">
      <c r="A307" s="199"/>
      <c r="B307" s="195" t="s">
        <v>106</v>
      </c>
      <c r="C307" s="196">
        <v>2</v>
      </c>
      <c r="D307" s="4">
        <v>70000</v>
      </c>
      <c r="E307" s="4">
        <f t="shared" si="12"/>
        <v>140000</v>
      </c>
      <c r="F307" s="202"/>
    </row>
    <row r="308" s="184" customFormat="1" spans="1:6">
      <c r="A308" s="199"/>
      <c r="B308" s="195" t="s">
        <v>125</v>
      </c>
      <c r="C308" s="196">
        <v>2</v>
      </c>
      <c r="D308" s="4">
        <v>15000</v>
      </c>
      <c r="E308" s="4">
        <f t="shared" si="12"/>
        <v>30000</v>
      </c>
      <c r="F308" s="202"/>
    </row>
    <row r="309" s="184" customFormat="1" spans="1:6">
      <c r="A309" s="199"/>
      <c r="B309" s="195" t="s">
        <v>8</v>
      </c>
      <c r="C309" s="196">
        <v>2</v>
      </c>
      <c r="D309" s="4">
        <v>22000</v>
      </c>
      <c r="E309" s="4">
        <f t="shared" si="12"/>
        <v>44000</v>
      </c>
      <c r="F309" s="202"/>
    </row>
    <row r="310" s="184" customFormat="1" spans="1:6">
      <c r="A310" s="199"/>
      <c r="B310" s="195" t="s">
        <v>48</v>
      </c>
      <c r="C310" s="196">
        <v>1</v>
      </c>
      <c r="D310" s="4">
        <v>35000</v>
      </c>
      <c r="E310" s="4">
        <f t="shared" si="12"/>
        <v>35000</v>
      </c>
      <c r="F310" s="202"/>
    </row>
    <row r="311" s="184" customFormat="1" spans="1:6">
      <c r="A311" s="199"/>
      <c r="B311" s="195" t="s">
        <v>49</v>
      </c>
      <c r="C311" s="196">
        <v>1</v>
      </c>
      <c r="D311" s="4">
        <v>95000</v>
      </c>
      <c r="E311" s="4">
        <f t="shared" si="12"/>
        <v>95000</v>
      </c>
      <c r="F311" s="202"/>
    </row>
    <row r="312" s="184" customFormat="1" spans="1:6">
      <c r="A312" s="199"/>
      <c r="B312" s="195" t="s">
        <v>21</v>
      </c>
      <c r="C312" s="196">
        <v>2</v>
      </c>
      <c r="D312" s="4">
        <v>180000</v>
      </c>
      <c r="E312" s="4">
        <f t="shared" si="12"/>
        <v>360000</v>
      </c>
      <c r="F312" s="202"/>
    </row>
    <row r="313" s="184" customFormat="1" spans="1:6">
      <c r="A313" s="199"/>
      <c r="B313" s="195" t="s">
        <v>73</v>
      </c>
      <c r="C313" s="196">
        <v>2</v>
      </c>
      <c r="D313" s="4">
        <v>30000</v>
      </c>
      <c r="E313" s="4">
        <f t="shared" si="12"/>
        <v>60000</v>
      </c>
      <c r="F313" s="202"/>
    </row>
    <row r="314" s="184" customFormat="1" spans="1:6">
      <c r="A314" s="199"/>
      <c r="B314" s="195" t="s">
        <v>15</v>
      </c>
      <c r="C314" s="196">
        <v>2</v>
      </c>
      <c r="D314" s="4">
        <v>50000</v>
      </c>
      <c r="E314" s="4">
        <f t="shared" si="12"/>
        <v>100000</v>
      </c>
      <c r="F314" s="202"/>
    </row>
    <row r="315" s="184" customFormat="1" spans="1:6">
      <c r="A315" s="199"/>
      <c r="B315" s="195" t="s">
        <v>126</v>
      </c>
      <c r="C315" s="196">
        <v>2</v>
      </c>
      <c r="D315" s="4">
        <v>45000</v>
      </c>
      <c r="E315" s="4">
        <f t="shared" si="12"/>
        <v>90000</v>
      </c>
      <c r="F315" s="202"/>
    </row>
    <row r="316" s="184" customFormat="1" spans="1:6">
      <c r="A316" s="199"/>
      <c r="B316" s="208" t="s">
        <v>127</v>
      </c>
      <c r="C316" s="209">
        <v>2</v>
      </c>
      <c r="D316" s="68">
        <v>45000</v>
      </c>
      <c r="E316" s="68">
        <f t="shared" si="12"/>
        <v>90000</v>
      </c>
      <c r="F316" s="202"/>
    </row>
    <row r="317" s="184" customFormat="1" spans="1:6">
      <c r="A317" s="194">
        <v>45953</v>
      </c>
      <c r="B317" s="195" t="s">
        <v>26</v>
      </c>
      <c r="C317" s="196">
        <v>0.3</v>
      </c>
      <c r="D317" s="4">
        <v>80000</v>
      </c>
      <c r="E317" s="4">
        <f t="shared" si="12"/>
        <v>24000</v>
      </c>
      <c r="F317" s="197">
        <f>SUM(E317:E324)</f>
        <v>1018000</v>
      </c>
    </row>
    <row r="318" s="184" customFormat="1" spans="1:6">
      <c r="A318" s="194"/>
      <c r="B318" s="195" t="s">
        <v>34</v>
      </c>
      <c r="C318" s="196">
        <v>1</v>
      </c>
      <c r="D318" s="4">
        <v>330000</v>
      </c>
      <c r="E318" s="4">
        <f t="shared" si="12"/>
        <v>330000</v>
      </c>
      <c r="F318" s="197"/>
    </row>
    <row r="319" s="184" customFormat="1" spans="1:6">
      <c r="A319" s="194"/>
      <c r="B319" s="195" t="s">
        <v>14</v>
      </c>
      <c r="C319" s="196">
        <v>1</v>
      </c>
      <c r="D319" s="4">
        <v>200000</v>
      </c>
      <c r="E319" s="4">
        <f t="shared" si="12"/>
        <v>200000</v>
      </c>
      <c r="F319" s="197"/>
    </row>
    <row r="320" s="184" customFormat="1" spans="1:6">
      <c r="A320" s="194"/>
      <c r="B320" s="195" t="s">
        <v>7</v>
      </c>
      <c r="C320" s="196">
        <v>3</v>
      </c>
      <c r="D320" s="4">
        <v>90000</v>
      </c>
      <c r="E320" s="4">
        <f t="shared" si="12"/>
        <v>270000</v>
      </c>
      <c r="F320" s="197"/>
    </row>
    <row r="321" s="184" customFormat="1" spans="1:6">
      <c r="A321" s="194"/>
      <c r="B321" s="195" t="s">
        <v>36</v>
      </c>
      <c r="C321" s="196">
        <v>2.08</v>
      </c>
      <c r="D321" s="4">
        <v>30000</v>
      </c>
      <c r="E321" s="4">
        <v>62000</v>
      </c>
      <c r="F321" s="197"/>
    </row>
    <row r="322" s="184" customFormat="1" spans="1:6">
      <c r="A322" s="194"/>
      <c r="B322" s="195" t="s">
        <v>103</v>
      </c>
      <c r="C322" s="196">
        <v>2</v>
      </c>
      <c r="D322" s="4">
        <v>35000</v>
      </c>
      <c r="E322" s="4">
        <f t="shared" ref="E322:E327" si="13">SUM(C322*D322)</f>
        <v>70000</v>
      </c>
      <c r="F322" s="197"/>
    </row>
    <row r="323" s="184" customFormat="1" spans="1:6">
      <c r="A323" s="194"/>
      <c r="B323" s="195" t="s">
        <v>17</v>
      </c>
      <c r="C323" s="196">
        <v>2</v>
      </c>
      <c r="D323" s="4">
        <v>28000</v>
      </c>
      <c r="E323" s="4">
        <f t="shared" si="13"/>
        <v>56000</v>
      </c>
      <c r="F323" s="197"/>
    </row>
    <row r="324" s="184" customFormat="1" spans="1:6">
      <c r="A324" s="194"/>
      <c r="B324" s="195" t="s">
        <v>62</v>
      </c>
      <c r="C324" s="196">
        <v>0.1</v>
      </c>
      <c r="D324" s="4">
        <v>60000</v>
      </c>
      <c r="E324" s="4">
        <f t="shared" si="13"/>
        <v>6000</v>
      </c>
      <c r="F324" s="197"/>
    </row>
    <row r="325" s="184" customFormat="1" spans="1:6">
      <c r="A325" s="206">
        <v>45954</v>
      </c>
      <c r="B325" s="195" t="s">
        <v>93</v>
      </c>
      <c r="C325" s="196">
        <v>5</v>
      </c>
      <c r="D325" s="4">
        <v>25000</v>
      </c>
      <c r="E325" s="4">
        <f t="shared" si="13"/>
        <v>125000</v>
      </c>
      <c r="F325" s="207">
        <f>SUM(E325:E337)</f>
        <v>499000</v>
      </c>
    </row>
    <row r="326" s="184" customFormat="1" spans="1:6">
      <c r="A326" s="199"/>
      <c r="B326" s="195" t="s">
        <v>78</v>
      </c>
      <c r="C326" s="196">
        <v>0.1</v>
      </c>
      <c r="D326" s="4">
        <v>20000</v>
      </c>
      <c r="E326" s="4">
        <f t="shared" si="13"/>
        <v>2000</v>
      </c>
      <c r="F326" s="202"/>
    </row>
    <row r="327" s="184" customFormat="1" spans="1:6">
      <c r="A327" s="199"/>
      <c r="B327" s="195" t="s">
        <v>62</v>
      </c>
      <c r="C327" s="196">
        <v>0.2</v>
      </c>
      <c r="D327" s="4">
        <v>60000</v>
      </c>
      <c r="E327" s="4">
        <f t="shared" si="13"/>
        <v>12000</v>
      </c>
      <c r="F327" s="202"/>
    </row>
    <row r="328" s="184" customFormat="1" spans="1:6">
      <c r="A328" s="199"/>
      <c r="B328" s="195" t="s">
        <v>128</v>
      </c>
      <c r="C328" s="196">
        <v>0.3</v>
      </c>
      <c r="D328" s="4">
        <v>25000</v>
      </c>
      <c r="E328" s="4">
        <v>8000</v>
      </c>
      <c r="F328" s="202"/>
    </row>
    <row r="329" s="184" customFormat="1" spans="1:6">
      <c r="A329" s="199"/>
      <c r="B329" s="195" t="s">
        <v>113</v>
      </c>
      <c r="C329" s="196">
        <v>0.1</v>
      </c>
      <c r="D329" s="4">
        <v>70000</v>
      </c>
      <c r="E329" s="4">
        <f t="shared" ref="E329:E331" si="14">SUM(C329*D329)</f>
        <v>7000</v>
      </c>
      <c r="F329" s="202"/>
    </row>
    <row r="330" s="184" customFormat="1" spans="1:6">
      <c r="A330" s="199"/>
      <c r="B330" s="195" t="s">
        <v>76</v>
      </c>
      <c r="C330" s="196">
        <v>0.4</v>
      </c>
      <c r="D330" s="4">
        <v>80000</v>
      </c>
      <c r="E330" s="4">
        <f t="shared" si="14"/>
        <v>32000</v>
      </c>
      <c r="F330" s="202"/>
    </row>
    <row r="331" s="184" customFormat="1" spans="1:6">
      <c r="A331" s="199"/>
      <c r="B331" s="195" t="s">
        <v>77</v>
      </c>
      <c r="C331" s="196">
        <v>0.4</v>
      </c>
      <c r="D331" s="4">
        <v>100000</v>
      </c>
      <c r="E331" s="4">
        <f t="shared" si="14"/>
        <v>40000</v>
      </c>
      <c r="F331" s="202"/>
    </row>
    <row r="332" s="184" customFormat="1" spans="1:6">
      <c r="A332" s="199"/>
      <c r="B332" s="195" t="s">
        <v>129</v>
      </c>
      <c r="C332" s="196">
        <v>0.54</v>
      </c>
      <c r="D332" s="4">
        <v>60000</v>
      </c>
      <c r="E332" s="4">
        <v>32000</v>
      </c>
      <c r="F332" s="202"/>
    </row>
    <row r="333" s="184" customFormat="1" spans="1:6">
      <c r="A333" s="199"/>
      <c r="B333" s="195" t="s">
        <v>91</v>
      </c>
      <c r="C333" s="196">
        <v>0.5</v>
      </c>
      <c r="D333" s="4">
        <v>50000</v>
      </c>
      <c r="E333" s="4">
        <f t="shared" ref="E333:E349" si="15">SUM(C333*D333)</f>
        <v>25000</v>
      </c>
      <c r="F333" s="202"/>
    </row>
    <row r="334" s="184" customFormat="1" spans="1:6">
      <c r="A334" s="199"/>
      <c r="B334" s="195" t="s">
        <v>130</v>
      </c>
      <c r="C334" s="196">
        <v>0.58</v>
      </c>
      <c r="D334" s="4">
        <v>70000</v>
      </c>
      <c r="E334" s="4">
        <v>41000</v>
      </c>
      <c r="F334" s="202"/>
    </row>
    <row r="335" s="184" customFormat="1" spans="1:6">
      <c r="A335" s="199"/>
      <c r="B335" s="195" t="s">
        <v>131</v>
      </c>
      <c r="C335" s="196">
        <v>1.12</v>
      </c>
      <c r="D335" s="4">
        <v>40000</v>
      </c>
      <c r="E335" s="4">
        <v>45000</v>
      </c>
      <c r="F335" s="202"/>
    </row>
    <row r="336" s="184" customFormat="1" spans="1:6">
      <c r="A336" s="199"/>
      <c r="B336" s="195" t="s">
        <v>30</v>
      </c>
      <c r="C336" s="196">
        <v>2</v>
      </c>
      <c r="D336" s="4">
        <v>25000</v>
      </c>
      <c r="E336" s="4">
        <f t="shared" si="15"/>
        <v>50000</v>
      </c>
      <c r="F336" s="202"/>
    </row>
    <row r="337" s="184" customFormat="1" spans="1:6">
      <c r="A337" s="203"/>
      <c r="B337" s="195" t="s">
        <v>132</v>
      </c>
      <c r="C337" s="196">
        <v>2</v>
      </c>
      <c r="D337" s="4">
        <v>40000</v>
      </c>
      <c r="E337" s="4">
        <f t="shared" si="15"/>
        <v>80000</v>
      </c>
      <c r="F337" s="204"/>
    </row>
    <row r="338" s="184" customFormat="1" spans="1:6">
      <c r="A338" s="206">
        <v>45954</v>
      </c>
      <c r="B338" s="195" t="s">
        <v>61</v>
      </c>
      <c r="C338" s="196">
        <v>2</v>
      </c>
      <c r="D338" s="4">
        <v>15000</v>
      </c>
      <c r="E338" s="4">
        <f t="shared" si="15"/>
        <v>30000</v>
      </c>
      <c r="F338" s="207">
        <f>SUM(E338:E339)</f>
        <v>60000</v>
      </c>
    </row>
    <row r="339" s="184" customFormat="1" spans="1:6">
      <c r="A339" s="203"/>
      <c r="B339" s="195" t="s">
        <v>17</v>
      </c>
      <c r="C339" s="196">
        <v>1</v>
      </c>
      <c r="D339" s="4">
        <v>30000</v>
      </c>
      <c r="E339" s="4">
        <f t="shared" si="15"/>
        <v>30000</v>
      </c>
      <c r="F339" s="204"/>
    </row>
    <row r="340" s="184" customFormat="1" spans="1:6">
      <c r="A340" s="194">
        <v>45955</v>
      </c>
      <c r="B340" s="195" t="s">
        <v>8</v>
      </c>
      <c r="C340" s="196">
        <v>2</v>
      </c>
      <c r="D340" s="4">
        <v>22000</v>
      </c>
      <c r="E340" s="4">
        <f t="shared" si="15"/>
        <v>44000</v>
      </c>
      <c r="F340" s="197">
        <f>SUM(E340:E350)</f>
        <v>1335000</v>
      </c>
    </row>
    <row r="341" s="184" customFormat="1" spans="1:6">
      <c r="A341" s="194"/>
      <c r="B341" s="195" t="s">
        <v>7</v>
      </c>
      <c r="C341" s="196">
        <v>2</v>
      </c>
      <c r="D341" s="4">
        <v>90000</v>
      </c>
      <c r="E341" s="4">
        <f t="shared" si="15"/>
        <v>180000</v>
      </c>
      <c r="F341" s="197"/>
    </row>
    <row r="342" s="184" customFormat="1" spans="1:6">
      <c r="A342" s="194"/>
      <c r="B342" s="195" t="s">
        <v>6</v>
      </c>
      <c r="C342" s="196">
        <v>1</v>
      </c>
      <c r="D342" s="4">
        <v>160000</v>
      </c>
      <c r="E342" s="4">
        <f t="shared" si="15"/>
        <v>160000</v>
      </c>
      <c r="F342" s="197"/>
    </row>
    <row r="343" s="184" customFormat="1" spans="1:6">
      <c r="A343" s="194"/>
      <c r="B343" s="195" t="s">
        <v>82</v>
      </c>
      <c r="C343" s="196">
        <v>2</v>
      </c>
      <c r="D343" s="4">
        <v>90000</v>
      </c>
      <c r="E343" s="4">
        <f t="shared" si="15"/>
        <v>180000</v>
      </c>
      <c r="F343" s="197"/>
    </row>
    <row r="344" s="184" customFormat="1" spans="1:6">
      <c r="A344" s="194"/>
      <c r="B344" s="195" t="s">
        <v>133</v>
      </c>
      <c r="C344" s="196">
        <v>1</v>
      </c>
      <c r="D344" s="4">
        <v>60000</v>
      </c>
      <c r="E344" s="4">
        <f t="shared" si="15"/>
        <v>60000</v>
      </c>
      <c r="F344" s="197"/>
    </row>
    <row r="345" s="184" customFormat="1" spans="1:6">
      <c r="A345" s="194"/>
      <c r="B345" s="195" t="s">
        <v>26</v>
      </c>
      <c r="C345" s="196">
        <v>0.3</v>
      </c>
      <c r="D345" s="4">
        <v>80000</v>
      </c>
      <c r="E345" s="4">
        <f t="shared" si="15"/>
        <v>24000</v>
      </c>
      <c r="F345" s="197"/>
    </row>
    <row r="346" s="184" customFormat="1" spans="1:6">
      <c r="A346" s="194"/>
      <c r="B346" s="195" t="s">
        <v>13</v>
      </c>
      <c r="C346" s="196">
        <v>2</v>
      </c>
      <c r="D346" s="4">
        <v>130000</v>
      </c>
      <c r="E346" s="4">
        <f t="shared" si="15"/>
        <v>260000</v>
      </c>
      <c r="F346" s="197"/>
    </row>
    <row r="347" s="184" customFormat="1" spans="1:6">
      <c r="A347" s="194"/>
      <c r="B347" s="195" t="s">
        <v>34</v>
      </c>
      <c r="C347" s="196">
        <v>1</v>
      </c>
      <c r="D347" s="4">
        <v>290000</v>
      </c>
      <c r="E347" s="4">
        <f t="shared" si="15"/>
        <v>290000</v>
      </c>
      <c r="F347" s="197"/>
    </row>
    <row r="348" s="184" customFormat="1" spans="1:6">
      <c r="A348" s="194"/>
      <c r="B348" s="195" t="s">
        <v>116</v>
      </c>
      <c r="C348" s="196">
        <v>3</v>
      </c>
      <c r="D348" s="4">
        <v>10000</v>
      </c>
      <c r="E348" s="4">
        <f t="shared" si="15"/>
        <v>30000</v>
      </c>
      <c r="F348" s="197"/>
    </row>
    <row r="349" s="184" customFormat="1" spans="1:6">
      <c r="A349" s="194"/>
      <c r="B349" s="195" t="s">
        <v>99</v>
      </c>
      <c r="C349" s="196">
        <v>0.1</v>
      </c>
      <c r="D349" s="4">
        <v>70000</v>
      </c>
      <c r="E349" s="4">
        <f t="shared" si="15"/>
        <v>7000</v>
      </c>
      <c r="F349" s="197"/>
    </row>
    <row r="350" s="184" customFormat="1" spans="1:6">
      <c r="A350" s="194"/>
      <c r="B350" s="195" t="s">
        <v>100</v>
      </c>
      <c r="C350" s="196">
        <v>2.075</v>
      </c>
      <c r="D350" s="4">
        <v>48000</v>
      </c>
      <c r="E350" s="4">
        <v>100000</v>
      </c>
      <c r="F350" s="197"/>
    </row>
    <row r="351" s="184" customFormat="1" spans="1:6">
      <c r="A351" s="194">
        <v>45956</v>
      </c>
      <c r="B351" s="195" t="s">
        <v>134</v>
      </c>
      <c r="C351" s="196">
        <v>2</v>
      </c>
      <c r="D351" s="4">
        <v>90000</v>
      </c>
      <c r="E351" s="4">
        <f t="shared" ref="E351:E363" si="16">C351*D351</f>
        <v>180000</v>
      </c>
      <c r="F351" s="210">
        <f>SUM(E351)</f>
        <v>180000</v>
      </c>
    </row>
    <row r="352" s="184" customFormat="1" spans="1:6">
      <c r="A352" s="194">
        <v>45956</v>
      </c>
      <c r="B352" s="195" t="s">
        <v>8</v>
      </c>
      <c r="C352" s="196">
        <v>2</v>
      </c>
      <c r="D352" s="4">
        <v>22000</v>
      </c>
      <c r="E352" s="4">
        <f t="shared" si="16"/>
        <v>44000</v>
      </c>
      <c r="F352" s="197">
        <f>SUM(E352:E357)</f>
        <v>475000</v>
      </c>
    </row>
    <row r="353" s="184" customFormat="1" spans="1:6">
      <c r="A353" s="194"/>
      <c r="B353" s="195" t="s">
        <v>101</v>
      </c>
      <c r="C353" s="196">
        <v>0.2</v>
      </c>
      <c r="D353" s="4">
        <v>100000</v>
      </c>
      <c r="E353" s="4">
        <f t="shared" si="16"/>
        <v>20000</v>
      </c>
      <c r="F353" s="197"/>
    </row>
    <row r="354" s="184" customFormat="1" spans="1:6">
      <c r="A354" s="194"/>
      <c r="B354" s="195" t="s">
        <v>40</v>
      </c>
      <c r="C354" s="196">
        <v>2</v>
      </c>
      <c r="D354" s="4">
        <v>38000</v>
      </c>
      <c r="E354" s="4">
        <f t="shared" si="16"/>
        <v>76000</v>
      </c>
      <c r="F354" s="197"/>
    </row>
    <row r="355" s="184" customFormat="1" spans="1:6">
      <c r="A355" s="194"/>
      <c r="B355" s="195" t="s">
        <v>93</v>
      </c>
      <c r="C355" s="196">
        <v>5</v>
      </c>
      <c r="D355" s="4">
        <v>25000</v>
      </c>
      <c r="E355" s="4">
        <f t="shared" si="16"/>
        <v>125000</v>
      </c>
      <c r="F355" s="197"/>
    </row>
    <row r="356" s="184" customFormat="1" spans="1:6">
      <c r="A356" s="194"/>
      <c r="B356" s="195" t="s">
        <v>52</v>
      </c>
      <c r="C356" s="196">
        <v>2</v>
      </c>
      <c r="D356" s="4">
        <v>90000</v>
      </c>
      <c r="E356" s="4">
        <f t="shared" si="16"/>
        <v>180000</v>
      </c>
      <c r="F356" s="197"/>
    </row>
    <row r="357" s="184" customFormat="1" spans="1:6">
      <c r="A357" s="194"/>
      <c r="B357" s="195" t="s">
        <v>103</v>
      </c>
      <c r="C357" s="196">
        <v>1</v>
      </c>
      <c r="D357" s="4">
        <v>30000</v>
      </c>
      <c r="E357" s="4">
        <f t="shared" si="16"/>
        <v>30000</v>
      </c>
      <c r="F357" s="197"/>
    </row>
    <row r="358" s="184" customFormat="1" spans="1:6">
      <c r="A358" s="206">
        <v>45957</v>
      </c>
      <c r="B358" s="195" t="s">
        <v>135</v>
      </c>
      <c r="C358" s="196">
        <v>20</v>
      </c>
      <c r="D358" s="4">
        <v>5000</v>
      </c>
      <c r="E358" s="4">
        <f t="shared" si="16"/>
        <v>100000</v>
      </c>
      <c r="F358" s="207">
        <f>SUM(E358:E380)</f>
        <v>2497000</v>
      </c>
    </row>
    <row r="359" s="184" customFormat="1" spans="1:6">
      <c r="A359" s="199"/>
      <c r="B359" s="195" t="s">
        <v>93</v>
      </c>
      <c r="C359" s="196">
        <v>5</v>
      </c>
      <c r="D359" s="4">
        <v>25000</v>
      </c>
      <c r="E359" s="4">
        <f t="shared" si="16"/>
        <v>125000</v>
      </c>
      <c r="F359" s="202"/>
    </row>
    <row r="360" s="184" customFormat="1" spans="1:6">
      <c r="A360" s="199"/>
      <c r="B360" s="195" t="s">
        <v>19</v>
      </c>
      <c r="C360" s="196">
        <v>1</v>
      </c>
      <c r="D360" s="4">
        <v>100000</v>
      </c>
      <c r="E360" s="4">
        <f t="shared" si="16"/>
        <v>100000</v>
      </c>
      <c r="F360" s="202"/>
    </row>
    <row r="361" s="184" customFormat="1" spans="1:6">
      <c r="A361" s="199"/>
      <c r="B361" s="195" t="s">
        <v>31</v>
      </c>
      <c r="C361" s="196">
        <v>4</v>
      </c>
      <c r="D361" s="4">
        <v>120000</v>
      </c>
      <c r="E361" s="4">
        <f t="shared" si="16"/>
        <v>480000</v>
      </c>
      <c r="F361" s="202"/>
    </row>
    <row r="362" s="184" customFormat="1" spans="1:6">
      <c r="A362" s="199"/>
      <c r="B362" s="195" t="s">
        <v>117</v>
      </c>
      <c r="C362" s="196">
        <v>3</v>
      </c>
      <c r="D362" s="4">
        <v>58000</v>
      </c>
      <c r="E362" s="4">
        <f t="shared" si="16"/>
        <v>174000</v>
      </c>
      <c r="F362" s="202"/>
    </row>
    <row r="363" s="184" customFormat="1" spans="1:6">
      <c r="A363" s="199"/>
      <c r="B363" s="195" t="s">
        <v>90</v>
      </c>
      <c r="C363" s="196">
        <v>2</v>
      </c>
      <c r="D363" s="4">
        <v>34000</v>
      </c>
      <c r="E363" s="4">
        <f t="shared" si="16"/>
        <v>68000</v>
      </c>
      <c r="F363" s="202"/>
    </row>
    <row r="364" s="184" customFormat="1" spans="1:6">
      <c r="A364" s="199"/>
      <c r="B364" s="195" t="s">
        <v>17</v>
      </c>
      <c r="C364" s="196">
        <v>1.28</v>
      </c>
      <c r="D364" s="4">
        <v>28000</v>
      </c>
      <c r="E364" s="4">
        <v>36000</v>
      </c>
      <c r="F364" s="202"/>
    </row>
    <row r="365" s="184" customFormat="1" spans="1:6">
      <c r="A365" s="199"/>
      <c r="B365" s="195" t="s">
        <v>86</v>
      </c>
      <c r="C365" s="196">
        <v>2</v>
      </c>
      <c r="D365" s="4">
        <v>20000</v>
      </c>
      <c r="E365" s="4">
        <f t="shared" ref="E365:E380" si="17">C365*D365</f>
        <v>40000</v>
      </c>
      <c r="F365" s="202"/>
    </row>
    <row r="366" s="184" customFormat="1" spans="1:6">
      <c r="A366" s="199"/>
      <c r="B366" s="195" t="s">
        <v>136</v>
      </c>
      <c r="C366" s="196">
        <v>1</v>
      </c>
      <c r="D366" s="4">
        <v>80000</v>
      </c>
      <c r="E366" s="4">
        <f t="shared" si="17"/>
        <v>80000</v>
      </c>
      <c r="F366" s="202"/>
    </row>
    <row r="367" s="184" customFormat="1" spans="1:6">
      <c r="A367" s="199"/>
      <c r="B367" s="195" t="s">
        <v>137</v>
      </c>
      <c r="C367" s="196">
        <v>2</v>
      </c>
      <c r="D367" s="4">
        <v>35000</v>
      </c>
      <c r="E367" s="4">
        <f t="shared" si="17"/>
        <v>70000</v>
      </c>
      <c r="F367" s="202"/>
    </row>
    <row r="368" s="184" customFormat="1" spans="1:6">
      <c r="A368" s="199"/>
      <c r="B368" s="195" t="s">
        <v>138</v>
      </c>
      <c r="C368" s="196">
        <v>2</v>
      </c>
      <c r="D368" s="4">
        <v>65000</v>
      </c>
      <c r="E368" s="4">
        <f t="shared" si="17"/>
        <v>130000</v>
      </c>
      <c r="F368" s="202"/>
    </row>
    <row r="369" s="184" customFormat="1" spans="1:6">
      <c r="A369" s="199"/>
      <c r="B369" s="195" t="s">
        <v>9</v>
      </c>
      <c r="C369" s="196">
        <v>1</v>
      </c>
      <c r="D369" s="4">
        <v>180000</v>
      </c>
      <c r="E369" s="4">
        <f t="shared" si="17"/>
        <v>180000</v>
      </c>
      <c r="F369" s="202"/>
    </row>
    <row r="370" s="184" customFormat="1" spans="1:6">
      <c r="A370" s="199"/>
      <c r="B370" s="195" t="s">
        <v>139</v>
      </c>
      <c r="C370" s="196">
        <v>0.5</v>
      </c>
      <c r="D370" s="4">
        <v>50000</v>
      </c>
      <c r="E370" s="4">
        <f t="shared" si="17"/>
        <v>25000</v>
      </c>
      <c r="F370" s="202"/>
    </row>
    <row r="371" s="184" customFormat="1" spans="1:6">
      <c r="A371" s="199"/>
      <c r="B371" s="195" t="s">
        <v>60</v>
      </c>
      <c r="C371" s="196">
        <v>1</v>
      </c>
      <c r="D371" s="4">
        <v>14000</v>
      </c>
      <c r="E371" s="4">
        <f t="shared" si="17"/>
        <v>14000</v>
      </c>
      <c r="F371" s="202"/>
    </row>
    <row r="372" s="184" customFormat="1" spans="1:6">
      <c r="A372" s="199"/>
      <c r="B372" s="195" t="s">
        <v>140</v>
      </c>
      <c r="C372" s="196">
        <v>0.2</v>
      </c>
      <c r="D372" s="4">
        <v>30000</v>
      </c>
      <c r="E372" s="4">
        <f t="shared" si="17"/>
        <v>6000</v>
      </c>
      <c r="F372" s="202"/>
    </row>
    <row r="373" s="184" customFormat="1" spans="1:6">
      <c r="A373" s="199"/>
      <c r="B373" s="195" t="s">
        <v>26</v>
      </c>
      <c r="C373" s="196">
        <v>0.3</v>
      </c>
      <c r="D373" s="4">
        <v>80000</v>
      </c>
      <c r="E373" s="4">
        <f t="shared" si="17"/>
        <v>24000</v>
      </c>
      <c r="F373" s="202"/>
    </row>
    <row r="374" s="184" customFormat="1" spans="1:6">
      <c r="A374" s="199"/>
      <c r="B374" s="195" t="s">
        <v>13</v>
      </c>
      <c r="C374" s="196">
        <v>1</v>
      </c>
      <c r="D374" s="4">
        <v>130000</v>
      </c>
      <c r="E374" s="4">
        <f t="shared" si="17"/>
        <v>130000</v>
      </c>
      <c r="F374" s="202"/>
    </row>
    <row r="375" s="184" customFormat="1" spans="1:6">
      <c r="A375" s="199"/>
      <c r="B375" s="195" t="s">
        <v>125</v>
      </c>
      <c r="C375" s="196">
        <v>2</v>
      </c>
      <c r="D375" s="4">
        <v>15000</v>
      </c>
      <c r="E375" s="4">
        <f t="shared" si="17"/>
        <v>30000</v>
      </c>
      <c r="F375" s="202"/>
    </row>
    <row r="376" s="184" customFormat="1" spans="1:6">
      <c r="A376" s="199"/>
      <c r="B376" s="195" t="s">
        <v>14</v>
      </c>
      <c r="C376" s="196">
        <v>1</v>
      </c>
      <c r="D376" s="4">
        <v>200000</v>
      </c>
      <c r="E376" s="4">
        <f t="shared" si="17"/>
        <v>200000</v>
      </c>
      <c r="F376" s="202"/>
    </row>
    <row r="377" s="184" customFormat="1" spans="1:6">
      <c r="A377" s="199"/>
      <c r="B377" s="195" t="s">
        <v>65</v>
      </c>
      <c r="C377" s="196">
        <v>1.5</v>
      </c>
      <c r="D377" s="4">
        <v>40000</v>
      </c>
      <c r="E377" s="4">
        <f t="shared" si="17"/>
        <v>60000</v>
      </c>
      <c r="F377" s="202"/>
    </row>
    <row r="378" s="184" customFormat="1" spans="1:6">
      <c r="A378" s="199"/>
      <c r="B378" s="195" t="s">
        <v>59</v>
      </c>
      <c r="C378" s="196">
        <v>1</v>
      </c>
      <c r="D378" s="4">
        <v>40000</v>
      </c>
      <c r="E378" s="4">
        <f t="shared" si="17"/>
        <v>40000</v>
      </c>
      <c r="F378" s="202"/>
    </row>
    <row r="379" s="184" customFormat="1" spans="1:6">
      <c r="A379" s="199"/>
      <c r="B379" s="195" t="s">
        <v>71</v>
      </c>
      <c r="C379" s="196">
        <v>1.5</v>
      </c>
      <c r="D379" s="4">
        <v>30000</v>
      </c>
      <c r="E379" s="4">
        <f t="shared" si="17"/>
        <v>45000</v>
      </c>
      <c r="F379" s="202"/>
    </row>
    <row r="380" s="184" customFormat="1" spans="1:6">
      <c r="A380" s="203"/>
      <c r="B380" s="195" t="s">
        <v>54</v>
      </c>
      <c r="C380" s="196">
        <v>2</v>
      </c>
      <c r="D380" s="4">
        <v>170000</v>
      </c>
      <c r="E380" s="4">
        <f t="shared" si="17"/>
        <v>340000</v>
      </c>
      <c r="F380" s="204"/>
    </row>
    <row r="381" s="184" customFormat="1" spans="1:6">
      <c r="A381" s="194">
        <v>45957</v>
      </c>
      <c r="B381" s="195" t="s">
        <v>141</v>
      </c>
      <c r="C381" s="196">
        <v>0.5</v>
      </c>
      <c r="D381" s="4">
        <v>195000</v>
      </c>
      <c r="E381" s="4">
        <v>98000</v>
      </c>
      <c r="F381" s="210">
        <f>SUM(E381)</f>
        <v>98000</v>
      </c>
    </row>
    <row r="382" s="184" customFormat="1" spans="1:6">
      <c r="A382" s="206">
        <v>45958</v>
      </c>
      <c r="B382" s="195" t="s">
        <v>22</v>
      </c>
      <c r="C382" s="196">
        <v>1</v>
      </c>
      <c r="D382" s="4">
        <v>60000</v>
      </c>
      <c r="E382" s="4">
        <f t="shared" ref="E382:E386" si="18">C382*D382</f>
        <v>60000</v>
      </c>
      <c r="F382" s="207">
        <f>SUM(E382:E390)</f>
        <v>742000</v>
      </c>
    </row>
    <row r="383" s="184" customFormat="1" spans="1:6">
      <c r="A383" s="199"/>
      <c r="B383" s="195" t="s">
        <v>6</v>
      </c>
      <c r="C383" s="196">
        <v>2</v>
      </c>
      <c r="D383" s="4">
        <v>160000</v>
      </c>
      <c r="E383" s="4">
        <f t="shared" si="18"/>
        <v>320000</v>
      </c>
      <c r="F383" s="202"/>
    </row>
    <row r="384" s="184" customFormat="1" spans="1:6">
      <c r="A384" s="199"/>
      <c r="B384" s="195" t="s">
        <v>8</v>
      </c>
      <c r="C384" s="196">
        <v>3</v>
      </c>
      <c r="D384" s="4">
        <v>22000</v>
      </c>
      <c r="E384" s="4">
        <f t="shared" si="18"/>
        <v>66000</v>
      </c>
      <c r="F384" s="202"/>
    </row>
    <row r="385" s="184" customFormat="1" spans="1:6">
      <c r="A385" s="199"/>
      <c r="B385" s="195" t="s">
        <v>7</v>
      </c>
      <c r="C385" s="196">
        <v>1</v>
      </c>
      <c r="D385" s="4">
        <v>90000</v>
      </c>
      <c r="E385" s="4">
        <f t="shared" si="18"/>
        <v>90000</v>
      </c>
      <c r="F385" s="202"/>
    </row>
    <row r="386" s="184" customFormat="1" spans="1:6">
      <c r="A386" s="199"/>
      <c r="B386" s="195" t="s">
        <v>62</v>
      </c>
      <c r="C386" s="196">
        <v>0.1</v>
      </c>
      <c r="D386" s="4">
        <v>60000</v>
      </c>
      <c r="E386" s="4">
        <f t="shared" si="18"/>
        <v>6000</v>
      </c>
      <c r="F386" s="202"/>
    </row>
    <row r="387" s="184" customFormat="1" spans="1:6">
      <c r="A387" s="199"/>
      <c r="B387" s="195" t="s">
        <v>120</v>
      </c>
      <c r="C387" s="196">
        <v>1.225</v>
      </c>
      <c r="D387" s="4">
        <v>65000</v>
      </c>
      <c r="E387" s="4">
        <v>80000</v>
      </c>
      <c r="F387" s="202"/>
    </row>
    <row r="388" s="184" customFormat="1" spans="1:6">
      <c r="A388" s="199"/>
      <c r="B388" s="195" t="s">
        <v>61</v>
      </c>
      <c r="C388" s="196">
        <v>2</v>
      </c>
      <c r="D388" s="4">
        <v>15000</v>
      </c>
      <c r="E388" s="4">
        <f t="shared" ref="E388:E391" si="19">C388*D388</f>
        <v>30000</v>
      </c>
      <c r="F388" s="202"/>
    </row>
    <row r="389" s="184" customFormat="1" spans="1:6">
      <c r="A389" s="199"/>
      <c r="B389" s="195" t="s">
        <v>92</v>
      </c>
      <c r="C389" s="196">
        <v>30</v>
      </c>
      <c r="D389" s="4">
        <v>1000</v>
      </c>
      <c r="E389" s="4">
        <f t="shared" si="19"/>
        <v>30000</v>
      </c>
      <c r="F389" s="202"/>
    </row>
    <row r="390" s="184" customFormat="1" spans="1:6">
      <c r="A390" s="203"/>
      <c r="B390" s="195" t="s">
        <v>142</v>
      </c>
      <c r="C390" s="196">
        <v>2</v>
      </c>
      <c r="D390" s="4">
        <v>30000</v>
      </c>
      <c r="E390" s="4">
        <f t="shared" si="19"/>
        <v>60000</v>
      </c>
      <c r="F390" s="204"/>
    </row>
    <row r="391" s="184" customFormat="1" spans="1:6">
      <c r="A391" s="194">
        <v>45959</v>
      </c>
      <c r="B391" s="195" t="s">
        <v>131</v>
      </c>
      <c r="C391" s="196">
        <v>1.1</v>
      </c>
      <c r="D391" s="4">
        <v>30000</v>
      </c>
      <c r="E391" s="4">
        <f t="shared" si="19"/>
        <v>33000</v>
      </c>
      <c r="F391" s="197">
        <f>SUM(E391:E415)</f>
        <v>1700000</v>
      </c>
    </row>
    <row r="392" s="184" customFormat="1" spans="1:6">
      <c r="A392" s="194"/>
      <c r="B392" s="195" t="s">
        <v>61</v>
      </c>
      <c r="C392" s="196">
        <v>0.5</v>
      </c>
      <c r="D392" s="4">
        <v>15000</v>
      </c>
      <c r="E392" s="4">
        <v>8000</v>
      </c>
      <c r="F392" s="197"/>
    </row>
    <row r="393" s="184" customFormat="1" spans="1:6">
      <c r="A393" s="194"/>
      <c r="B393" s="195" t="s">
        <v>17</v>
      </c>
      <c r="C393" s="196">
        <v>1</v>
      </c>
      <c r="D393" s="4">
        <v>28000</v>
      </c>
      <c r="E393" s="4">
        <f t="shared" ref="E393:E410" si="20">C393*D393</f>
        <v>28000</v>
      </c>
      <c r="F393" s="197"/>
    </row>
    <row r="394" s="184" customFormat="1" spans="1:6">
      <c r="A394" s="194"/>
      <c r="B394" s="195" t="s">
        <v>130</v>
      </c>
      <c r="C394" s="196">
        <v>0.57</v>
      </c>
      <c r="D394" s="4">
        <v>70000</v>
      </c>
      <c r="E394" s="4">
        <v>40000</v>
      </c>
      <c r="F394" s="197"/>
    </row>
    <row r="395" s="184" customFormat="1" spans="1:6">
      <c r="A395" s="194"/>
      <c r="B395" s="195" t="s">
        <v>129</v>
      </c>
      <c r="C395" s="196">
        <v>0.58</v>
      </c>
      <c r="D395" s="4">
        <v>60000</v>
      </c>
      <c r="E395" s="4">
        <v>35000</v>
      </c>
      <c r="F395" s="197"/>
    </row>
    <row r="396" s="184" customFormat="1" spans="1:6">
      <c r="A396" s="194"/>
      <c r="B396" s="195" t="s">
        <v>139</v>
      </c>
      <c r="C396" s="196">
        <v>0.5</v>
      </c>
      <c r="D396" s="4">
        <v>80000</v>
      </c>
      <c r="E396" s="4">
        <f t="shared" si="20"/>
        <v>40000</v>
      </c>
      <c r="F396" s="197"/>
    </row>
    <row r="397" s="184" customFormat="1" spans="1:6">
      <c r="A397" s="194"/>
      <c r="B397" s="195" t="s">
        <v>62</v>
      </c>
      <c r="C397" s="196">
        <v>0.07</v>
      </c>
      <c r="D397" s="4">
        <v>60000</v>
      </c>
      <c r="E397" s="4">
        <v>4000</v>
      </c>
      <c r="F397" s="197"/>
    </row>
    <row r="398" s="184" customFormat="1" spans="1:6">
      <c r="A398" s="194"/>
      <c r="B398" s="195" t="s">
        <v>8</v>
      </c>
      <c r="C398" s="196">
        <v>3</v>
      </c>
      <c r="D398" s="4">
        <v>22000</v>
      </c>
      <c r="E398" s="4">
        <f t="shared" si="20"/>
        <v>66000</v>
      </c>
      <c r="F398" s="197"/>
    </row>
    <row r="399" s="184" customFormat="1" spans="1:6">
      <c r="A399" s="194"/>
      <c r="B399" s="195" t="s">
        <v>7</v>
      </c>
      <c r="C399" s="196">
        <v>2</v>
      </c>
      <c r="D399" s="4">
        <v>90000</v>
      </c>
      <c r="E399" s="4">
        <f t="shared" si="20"/>
        <v>180000</v>
      </c>
      <c r="F399" s="197"/>
    </row>
    <row r="400" s="184" customFormat="1" spans="1:6">
      <c r="A400" s="194"/>
      <c r="B400" s="195" t="s">
        <v>93</v>
      </c>
      <c r="C400" s="196">
        <v>5</v>
      </c>
      <c r="D400" s="4">
        <v>25000</v>
      </c>
      <c r="E400" s="4">
        <f t="shared" si="20"/>
        <v>125000</v>
      </c>
      <c r="F400" s="197"/>
    </row>
    <row r="401" s="184" customFormat="1" spans="1:6">
      <c r="A401" s="194"/>
      <c r="B401" s="195" t="s">
        <v>143</v>
      </c>
      <c r="C401" s="196">
        <v>1</v>
      </c>
      <c r="D401" s="4">
        <v>60000</v>
      </c>
      <c r="E401" s="4">
        <f t="shared" si="20"/>
        <v>60000</v>
      </c>
      <c r="F401" s="197"/>
    </row>
    <row r="402" s="184" customFormat="1" spans="1:6">
      <c r="A402" s="194"/>
      <c r="B402" s="195" t="s">
        <v>144</v>
      </c>
      <c r="C402" s="196">
        <v>1</v>
      </c>
      <c r="D402" s="4">
        <v>115000</v>
      </c>
      <c r="E402" s="4">
        <f t="shared" si="20"/>
        <v>115000</v>
      </c>
      <c r="F402" s="197"/>
    </row>
    <row r="403" s="184" customFormat="1" spans="1:6">
      <c r="A403" s="194"/>
      <c r="B403" s="195" t="s">
        <v>90</v>
      </c>
      <c r="C403" s="196">
        <v>16</v>
      </c>
      <c r="D403" s="4">
        <v>2000</v>
      </c>
      <c r="E403" s="4">
        <f t="shared" si="20"/>
        <v>32000</v>
      </c>
      <c r="F403" s="197"/>
    </row>
    <row r="404" s="184" customFormat="1" spans="1:6">
      <c r="A404" s="194"/>
      <c r="B404" s="195" t="s">
        <v>97</v>
      </c>
      <c r="C404" s="196">
        <v>3</v>
      </c>
      <c r="D404" s="4">
        <v>48000</v>
      </c>
      <c r="E404" s="4">
        <f t="shared" si="20"/>
        <v>144000</v>
      </c>
      <c r="F404" s="197"/>
    </row>
    <row r="405" s="184" customFormat="1" spans="1:6">
      <c r="A405" s="194"/>
      <c r="B405" s="195" t="s">
        <v>145</v>
      </c>
      <c r="C405" s="196">
        <v>1</v>
      </c>
      <c r="D405" s="4">
        <v>30000</v>
      </c>
      <c r="E405" s="4">
        <f t="shared" si="20"/>
        <v>30000</v>
      </c>
      <c r="F405" s="197"/>
    </row>
    <row r="406" s="184" customFormat="1" spans="1:6">
      <c r="A406" s="194"/>
      <c r="B406" s="195" t="s">
        <v>27</v>
      </c>
      <c r="C406" s="196">
        <v>2</v>
      </c>
      <c r="D406" s="4">
        <v>55000</v>
      </c>
      <c r="E406" s="4">
        <f t="shared" si="20"/>
        <v>110000</v>
      </c>
      <c r="F406" s="197"/>
    </row>
    <row r="407" s="184" customFormat="1" spans="1:6">
      <c r="A407" s="194"/>
      <c r="B407" s="195" t="s">
        <v>101</v>
      </c>
      <c r="C407" s="196">
        <v>0.2</v>
      </c>
      <c r="D407" s="4">
        <v>100000</v>
      </c>
      <c r="E407" s="4">
        <f t="shared" si="20"/>
        <v>20000</v>
      </c>
      <c r="F407" s="197"/>
    </row>
    <row r="408" s="184" customFormat="1" spans="1:6">
      <c r="A408" s="194"/>
      <c r="B408" s="195" t="s">
        <v>76</v>
      </c>
      <c r="C408" s="196">
        <v>0.3</v>
      </c>
      <c r="D408" s="4">
        <v>80000</v>
      </c>
      <c r="E408" s="4">
        <f t="shared" si="20"/>
        <v>24000</v>
      </c>
      <c r="F408" s="197"/>
    </row>
    <row r="409" s="184" customFormat="1" spans="1:6">
      <c r="A409" s="194"/>
      <c r="B409" s="195" t="s">
        <v>77</v>
      </c>
      <c r="C409" s="196">
        <v>0.3</v>
      </c>
      <c r="D409" s="4">
        <v>90000</v>
      </c>
      <c r="E409" s="4">
        <f t="shared" si="20"/>
        <v>27000</v>
      </c>
      <c r="F409" s="197"/>
    </row>
    <row r="410" s="184" customFormat="1" spans="1:6">
      <c r="A410" s="194"/>
      <c r="B410" s="195" t="s">
        <v>103</v>
      </c>
      <c r="C410" s="196">
        <v>0.3</v>
      </c>
      <c r="D410" s="4">
        <v>40000</v>
      </c>
      <c r="E410" s="4">
        <f t="shared" si="20"/>
        <v>12000</v>
      </c>
      <c r="F410" s="197"/>
    </row>
    <row r="411" s="184" customFormat="1" spans="1:6">
      <c r="A411" s="194"/>
      <c r="B411" s="195" t="s">
        <v>59</v>
      </c>
      <c r="C411" s="196">
        <v>1.22</v>
      </c>
      <c r="D411" s="4">
        <v>40000</v>
      </c>
      <c r="E411" s="4">
        <v>49000</v>
      </c>
      <c r="F411" s="197"/>
    </row>
    <row r="412" s="184" customFormat="1" spans="1:6">
      <c r="A412" s="194"/>
      <c r="B412" s="195" t="s">
        <v>50</v>
      </c>
      <c r="C412" s="196">
        <v>1</v>
      </c>
      <c r="D412" s="4">
        <v>38000</v>
      </c>
      <c r="E412" s="4">
        <f t="shared" ref="E412:E416" si="21">C412*D412</f>
        <v>38000</v>
      </c>
      <c r="F412" s="197"/>
    </row>
    <row r="413" s="184" customFormat="1" spans="1:6">
      <c r="A413" s="194"/>
      <c r="B413" s="195" t="s">
        <v>70</v>
      </c>
      <c r="C413" s="196">
        <v>2</v>
      </c>
      <c r="D413" s="4">
        <v>130000</v>
      </c>
      <c r="E413" s="4">
        <f t="shared" si="21"/>
        <v>260000</v>
      </c>
      <c r="F413" s="197"/>
    </row>
    <row r="414" s="184" customFormat="1" spans="1:6">
      <c r="A414" s="194"/>
      <c r="B414" s="195" t="s">
        <v>52</v>
      </c>
      <c r="C414" s="196">
        <v>2</v>
      </c>
      <c r="D414" s="4">
        <v>90000</v>
      </c>
      <c r="E414" s="4">
        <f t="shared" si="21"/>
        <v>180000</v>
      </c>
      <c r="F414" s="197"/>
    </row>
    <row r="415" s="184" customFormat="1" spans="1:6">
      <c r="A415" s="194"/>
      <c r="B415" s="195" t="s">
        <v>113</v>
      </c>
      <c r="C415" s="196">
        <v>1</v>
      </c>
      <c r="D415" s="4">
        <v>40000</v>
      </c>
      <c r="E415" s="4">
        <f t="shared" si="21"/>
        <v>40000</v>
      </c>
      <c r="F415" s="197"/>
    </row>
    <row r="416" s="184" customFormat="1" spans="1:7">
      <c r="A416" s="194">
        <v>45959</v>
      </c>
      <c r="B416" s="195" t="s">
        <v>115</v>
      </c>
      <c r="C416" s="196">
        <v>12</v>
      </c>
      <c r="D416" s="4">
        <v>45000</v>
      </c>
      <c r="E416" s="4">
        <f t="shared" si="21"/>
        <v>540000</v>
      </c>
      <c r="F416" s="210">
        <f>SUM(E416)</f>
        <v>540000</v>
      </c>
      <c r="G416" s="198"/>
    </row>
    <row r="417" s="184" customFormat="1" spans="1:6">
      <c r="A417" s="194">
        <v>45959</v>
      </c>
      <c r="B417" s="195" t="s">
        <v>71</v>
      </c>
      <c r="C417" s="196">
        <v>0.5</v>
      </c>
      <c r="D417" s="4">
        <v>75000</v>
      </c>
      <c r="E417" s="4">
        <v>38000</v>
      </c>
      <c r="F417" s="210">
        <f>SUM(E417)</f>
        <v>38000</v>
      </c>
    </row>
    <row r="418" s="184" customFormat="1" spans="1:6">
      <c r="A418" s="206">
        <v>45960</v>
      </c>
      <c r="B418" s="195" t="s">
        <v>146</v>
      </c>
      <c r="C418" s="196">
        <v>2</v>
      </c>
      <c r="D418" s="4">
        <v>15000</v>
      </c>
      <c r="E418" s="4">
        <f t="shared" ref="E418:E440" si="22">C418*D418</f>
        <v>30000</v>
      </c>
      <c r="F418" s="207">
        <f>SUM(E418:E426)</f>
        <v>510000</v>
      </c>
    </row>
    <row r="419" s="184" customFormat="1" spans="1:6">
      <c r="A419" s="199"/>
      <c r="B419" s="195" t="s">
        <v>16</v>
      </c>
      <c r="C419" s="196">
        <v>1</v>
      </c>
      <c r="D419" s="4">
        <v>35000</v>
      </c>
      <c r="E419" s="4">
        <f t="shared" si="22"/>
        <v>35000</v>
      </c>
      <c r="F419" s="202"/>
    </row>
    <row r="420" s="184" customFormat="1" spans="1:6">
      <c r="A420" s="199"/>
      <c r="B420" s="195" t="s">
        <v>69</v>
      </c>
      <c r="C420" s="196">
        <v>2</v>
      </c>
      <c r="D420" s="4">
        <v>90000</v>
      </c>
      <c r="E420" s="4">
        <f t="shared" si="22"/>
        <v>180000</v>
      </c>
      <c r="F420" s="202"/>
    </row>
    <row r="421" s="184" customFormat="1" spans="1:6">
      <c r="A421" s="199"/>
      <c r="B421" s="195" t="s">
        <v>9</v>
      </c>
      <c r="C421" s="196">
        <v>1</v>
      </c>
      <c r="D421" s="4">
        <v>170000</v>
      </c>
      <c r="E421" s="4">
        <f t="shared" si="22"/>
        <v>170000</v>
      </c>
      <c r="F421" s="202"/>
    </row>
    <row r="422" s="184" customFormat="1" spans="1:6">
      <c r="A422" s="199"/>
      <c r="B422" s="195" t="s">
        <v>76</v>
      </c>
      <c r="C422" s="196">
        <v>0.3</v>
      </c>
      <c r="D422" s="4">
        <v>70000</v>
      </c>
      <c r="E422" s="4">
        <f t="shared" si="22"/>
        <v>21000</v>
      </c>
      <c r="F422" s="202"/>
    </row>
    <row r="423" s="184" customFormat="1" spans="1:6">
      <c r="A423" s="199"/>
      <c r="B423" s="195" t="s">
        <v>77</v>
      </c>
      <c r="C423" s="196">
        <v>0.3</v>
      </c>
      <c r="D423" s="4">
        <v>80000</v>
      </c>
      <c r="E423" s="4">
        <f t="shared" si="22"/>
        <v>24000</v>
      </c>
      <c r="F423" s="202"/>
    </row>
    <row r="424" s="184" customFormat="1" spans="1:6">
      <c r="A424" s="199"/>
      <c r="B424" s="195" t="s">
        <v>147</v>
      </c>
      <c r="C424" s="196">
        <v>0.2</v>
      </c>
      <c r="D424" s="4">
        <v>80000</v>
      </c>
      <c r="E424" s="4">
        <f t="shared" si="22"/>
        <v>16000</v>
      </c>
      <c r="F424" s="202"/>
    </row>
    <row r="425" s="184" customFormat="1" spans="1:6">
      <c r="A425" s="199"/>
      <c r="B425" s="195" t="s">
        <v>147</v>
      </c>
      <c r="C425" s="196">
        <v>0.2</v>
      </c>
      <c r="D425" s="4">
        <v>50000</v>
      </c>
      <c r="E425" s="4">
        <f t="shared" si="22"/>
        <v>10000</v>
      </c>
      <c r="F425" s="202"/>
    </row>
    <row r="426" s="184" customFormat="1" spans="1:6">
      <c r="A426" s="203"/>
      <c r="B426" s="195" t="s">
        <v>148</v>
      </c>
      <c r="C426" s="196">
        <v>0.3</v>
      </c>
      <c r="D426" s="4">
        <v>80000</v>
      </c>
      <c r="E426" s="4">
        <f t="shared" si="22"/>
        <v>24000</v>
      </c>
      <c r="F426" s="204"/>
    </row>
    <row r="427" s="184" customFormat="1" spans="1:6">
      <c r="A427" s="194">
        <v>45960</v>
      </c>
      <c r="B427" s="195" t="s">
        <v>19</v>
      </c>
      <c r="C427" s="196">
        <v>1</v>
      </c>
      <c r="D427" s="4">
        <v>100000</v>
      </c>
      <c r="E427" s="4">
        <f t="shared" si="22"/>
        <v>100000</v>
      </c>
      <c r="F427" s="210">
        <f>SUM(E427)</f>
        <v>100000</v>
      </c>
    </row>
    <row r="428" s="184" customFormat="1" spans="1:6">
      <c r="A428" s="206">
        <v>45961</v>
      </c>
      <c r="B428" s="211" t="s">
        <v>85</v>
      </c>
      <c r="C428" s="212">
        <v>2</v>
      </c>
      <c r="D428" s="213">
        <v>60000</v>
      </c>
      <c r="E428" s="4">
        <f t="shared" si="22"/>
        <v>120000</v>
      </c>
      <c r="F428" s="207">
        <f>SUM(E428:E440)</f>
        <v>2272000</v>
      </c>
    </row>
    <row r="429" s="184" customFormat="1" spans="1:6">
      <c r="A429" s="199"/>
      <c r="B429" s="211" t="s">
        <v>94</v>
      </c>
      <c r="C429" s="212">
        <v>5</v>
      </c>
      <c r="D429" s="213">
        <v>15000</v>
      </c>
      <c r="E429" s="4">
        <f t="shared" si="22"/>
        <v>75000</v>
      </c>
      <c r="F429" s="202"/>
    </row>
    <row r="430" s="184" customFormat="1" spans="1:6">
      <c r="A430" s="199"/>
      <c r="B430" s="211" t="s">
        <v>31</v>
      </c>
      <c r="C430" s="212">
        <v>4</v>
      </c>
      <c r="D430" s="213">
        <v>120000</v>
      </c>
      <c r="E430" s="4">
        <f t="shared" si="22"/>
        <v>480000</v>
      </c>
      <c r="F430" s="202"/>
    </row>
    <row r="431" s="184" customFormat="1" spans="1:6">
      <c r="A431" s="199"/>
      <c r="B431" s="211" t="s">
        <v>32</v>
      </c>
      <c r="C431" s="212">
        <v>2</v>
      </c>
      <c r="D431" s="213">
        <v>20000</v>
      </c>
      <c r="E431" s="4">
        <f t="shared" si="22"/>
        <v>40000</v>
      </c>
      <c r="F431" s="202"/>
    </row>
    <row r="432" s="184" customFormat="1" spans="1:6">
      <c r="A432" s="199"/>
      <c r="B432" s="211" t="s">
        <v>107</v>
      </c>
      <c r="C432" s="212">
        <v>2</v>
      </c>
      <c r="D432" s="213">
        <v>25000</v>
      </c>
      <c r="E432" s="4">
        <f t="shared" si="22"/>
        <v>50000</v>
      </c>
      <c r="F432" s="202"/>
    </row>
    <row r="433" s="184" customFormat="1" spans="1:6">
      <c r="A433" s="199"/>
      <c r="B433" s="211" t="s">
        <v>42</v>
      </c>
      <c r="C433" s="212">
        <v>1</v>
      </c>
      <c r="D433" s="213">
        <v>220000</v>
      </c>
      <c r="E433" s="4">
        <f t="shared" si="22"/>
        <v>220000</v>
      </c>
      <c r="F433" s="202"/>
    </row>
    <row r="434" s="184" customFormat="1" spans="1:6">
      <c r="A434" s="199"/>
      <c r="B434" s="211" t="s">
        <v>51</v>
      </c>
      <c r="C434" s="212">
        <v>1</v>
      </c>
      <c r="D434" s="213">
        <v>275000</v>
      </c>
      <c r="E434" s="4">
        <f t="shared" si="22"/>
        <v>275000</v>
      </c>
      <c r="F434" s="202"/>
    </row>
    <row r="435" s="184" customFormat="1" spans="1:6">
      <c r="A435" s="199"/>
      <c r="B435" s="211" t="s">
        <v>7</v>
      </c>
      <c r="C435" s="212">
        <v>3</v>
      </c>
      <c r="D435" s="213">
        <v>90000</v>
      </c>
      <c r="E435" s="4">
        <f t="shared" si="22"/>
        <v>270000</v>
      </c>
      <c r="F435" s="202"/>
    </row>
    <row r="436" s="184" customFormat="1" spans="1:6">
      <c r="A436" s="199"/>
      <c r="B436" s="211" t="s">
        <v>8</v>
      </c>
      <c r="C436" s="212">
        <v>3</v>
      </c>
      <c r="D436" s="213">
        <v>22000</v>
      </c>
      <c r="E436" s="4">
        <f t="shared" si="22"/>
        <v>66000</v>
      </c>
      <c r="F436" s="202"/>
    </row>
    <row r="437" s="184" customFormat="1" spans="1:6">
      <c r="A437" s="199"/>
      <c r="B437" s="211" t="s">
        <v>14</v>
      </c>
      <c r="C437" s="212">
        <v>1</v>
      </c>
      <c r="D437" s="213">
        <v>200000</v>
      </c>
      <c r="E437" s="4">
        <f t="shared" si="22"/>
        <v>200000</v>
      </c>
      <c r="F437" s="202"/>
    </row>
    <row r="438" s="184" customFormat="1" spans="1:6">
      <c r="A438" s="199"/>
      <c r="B438" s="211" t="s">
        <v>34</v>
      </c>
      <c r="C438" s="212">
        <v>1</v>
      </c>
      <c r="D438" s="213">
        <v>390000</v>
      </c>
      <c r="E438" s="4">
        <f t="shared" si="22"/>
        <v>390000</v>
      </c>
      <c r="F438" s="202"/>
    </row>
    <row r="439" s="184" customFormat="1" spans="1:6">
      <c r="A439" s="199"/>
      <c r="B439" s="211" t="s">
        <v>26</v>
      </c>
      <c r="C439" s="212">
        <v>0.2</v>
      </c>
      <c r="D439" s="213">
        <v>80000</v>
      </c>
      <c r="E439" s="4">
        <f t="shared" si="22"/>
        <v>16000</v>
      </c>
      <c r="F439" s="202"/>
    </row>
    <row r="440" s="184" customFormat="1" spans="1:6">
      <c r="A440" s="203"/>
      <c r="B440" s="211" t="s">
        <v>38</v>
      </c>
      <c r="C440" s="212">
        <v>1</v>
      </c>
      <c r="D440" s="213">
        <v>70000</v>
      </c>
      <c r="E440" s="4">
        <f t="shared" si="22"/>
        <v>70000</v>
      </c>
      <c r="F440" s="204"/>
    </row>
    <row r="441" s="184" customFormat="1" spans="1:6">
      <c r="A441" s="214"/>
      <c r="B441" s="211"/>
      <c r="C441" s="212"/>
      <c r="D441" s="213"/>
      <c r="E441" s="213"/>
      <c r="F441" s="210"/>
    </row>
    <row r="442" s="184" customFormat="1" spans="1:6">
      <c r="A442" s="214"/>
      <c r="B442" s="211"/>
      <c r="C442" s="212"/>
      <c r="D442" s="213"/>
      <c r="E442" s="213"/>
      <c r="F442" s="210"/>
    </row>
    <row r="443" s="184" customFormat="1" spans="1:6">
      <c r="A443" s="214"/>
      <c r="B443" s="211"/>
      <c r="C443" s="212"/>
      <c r="D443" s="213"/>
      <c r="E443" s="213"/>
      <c r="F443" s="210"/>
    </row>
    <row r="444" s="184" customFormat="1" spans="1:6">
      <c r="A444" s="214"/>
      <c r="B444" s="211"/>
      <c r="C444" s="212"/>
      <c r="D444" s="213"/>
      <c r="E444" s="213"/>
      <c r="F444" s="210"/>
    </row>
    <row r="445" s="184" customFormat="1" spans="1:6">
      <c r="A445" s="214"/>
      <c r="B445" s="211"/>
      <c r="C445" s="212"/>
      <c r="D445" s="213"/>
      <c r="E445" s="213"/>
      <c r="F445" s="210"/>
    </row>
    <row r="446" s="184" customFormat="1" spans="1:6">
      <c r="A446" s="214"/>
      <c r="B446" s="211"/>
      <c r="C446" s="212"/>
      <c r="D446" s="213"/>
      <c r="E446" s="213"/>
      <c r="F446" s="210"/>
    </row>
    <row r="447" s="184" customFormat="1" spans="1:6">
      <c r="A447" s="214"/>
      <c r="B447" s="211"/>
      <c r="C447" s="212"/>
      <c r="D447" s="213"/>
      <c r="E447" s="213"/>
      <c r="F447" s="210"/>
    </row>
    <row r="448" s="184" customFormat="1" spans="1:6">
      <c r="A448" s="214"/>
      <c r="B448" s="211"/>
      <c r="C448" s="212"/>
      <c r="D448" s="213"/>
      <c r="E448" s="213"/>
      <c r="F448" s="210"/>
    </row>
    <row r="449" s="184" customFormat="1" spans="1:6">
      <c r="A449" s="214"/>
      <c r="B449" s="211"/>
      <c r="C449" s="212"/>
      <c r="D449" s="213"/>
      <c r="E449" s="213"/>
      <c r="F449" s="210"/>
    </row>
    <row r="450" s="184" customFormat="1" spans="1:6">
      <c r="A450" s="214"/>
      <c r="B450" s="211"/>
      <c r="C450" s="212"/>
      <c r="D450" s="213"/>
      <c r="E450" s="213"/>
      <c r="F450" s="210"/>
    </row>
    <row r="451" s="184" customFormat="1" spans="1:6">
      <c r="A451" s="214"/>
      <c r="B451" s="211"/>
      <c r="C451" s="212"/>
      <c r="D451" s="213"/>
      <c r="E451" s="213"/>
      <c r="F451" s="210"/>
    </row>
    <row r="452" s="184" customFormat="1" spans="1:6">
      <c r="A452" s="214"/>
      <c r="B452" s="211"/>
      <c r="C452" s="212"/>
      <c r="D452" s="213"/>
      <c r="E452" s="213"/>
      <c r="F452" s="210"/>
    </row>
    <row r="453" s="184" customFormat="1" spans="1:6">
      <c r="A453" s="214"/>
      <c r="B453" s="211"/>
      <c r="C453" s="212"/>
      <c r="D453" s="213"/>
      <c r="E453" s="213"/>
      <c r="F453" s="210"/>
    </row>
    <row r="454" s="184" customFormat="1" spans="1:6">
      <c r="A454" s="214"/>
      <c r="B454" s="211"/>
      <c r="C454" s="212"/>
      <c r="D454" s="213"/>
      <c r="E454" s="213"/>
      <c r="F454" s="210"/>
    </row>
    <row r="455" s="184" customFormat="1" spans="1:6">
      <c r="A455" s="214"/>
      <c r="B455" s="211"/>
      <c r="C455" s="212"/>
      <c r="D455" s="213"/>
      <c r="E455" s="213"/>
      <c r="F455" s="210"/>
    </row>
    <row r="456" s="184" customFormat="1" spans="1:6">
      <c r="A456" s="214"/>
      <c r="B456" s="211"/>
      <c r="C456" s="212"/>
      <c r="D456" s="213"/>
      <c r="E456" s="213"/>
      <c r="F456" s="210"/>
    </row>
    <row r="457" s="184" customFormat="1" spans="1:6">
      <c r="A457" s="214"/>
      <c r="B457" s="211"/>
      <c r="C457" s="212"/>
      <c r="D457" s="213"/>
      <c r="E457" s="213"/>
      <c r="F457" s="210"/>
    </row>
    <row r="458" s="184" customFormat="1" spans="1:6">
      <c r="A458" s="214"/>
      <c r="B458" s="211"/>
      <c r="C458" s="212"/>
      <c r="D458" s="213"/>
      <c r="E458" s="213"/>
      <c r="F458" s="210"/>
    </row>
    <row r="459" s="184" customFormat="1" spans="1:6">
      <c r="A459" s="214"/>
      <c r="B459" s="211"/>
      <c r="C459" s="212"/>
      <c r="D459" s="213"/>
      <c r="E459" s="213"/>
      <c r="F459" s="210"/>
    </row>
    <row r="460" s="184" customFormat="1" spans="1:6">
      <c r="A460" s="214"/>
      <c r="B460" s="211"/>
      <c r="C460" s="212"/>
      <c r="D460" s="213"/>
      <c r="E460" s="213"/>
      <c r="F460" s="210"/>
    </row>
    <row r="461" s="184" customFormat="1" spans="1:6">
      <c r="A461" s="214"/>
      <c r="B461" s="211"/>
      <c r="C461" s="212"/>
      <c r="D461" s="213"/>
      <c r="E461" s="213"/>
      <c r="F461" s="210"/>
    </row>
    <row r="462" s="184" customFormat="1" spans="1:6">
      <c r="A462" s="214"/>
      <c r="B462" s="211"/>
      <c r="C462" s="212"/>
      <c r="D462" s="213"/>
      <c r="E462" s="213"/>
      <c r="F462" s="210"/>
    </row>
    <row r="463" s="184" customFormat="1" spans="1:6">
      <c r="A463" s="214"/>
      <c r="B463" s="211"/>
      <c r="C463" s="212"/>
      <c r="D463" s="213"/>
      <c r="E463" s="213"/>
      <c r="F463" s="210"/>
    </row>
    <row r="464" s="184" customFormat="1" spans="1:6">
      <c r="A464" s="214"/>
      <c r="B464" s="211"/>
      <c r="C464" s="212"/>
      <c r="D464" s="213"/>
      <c r="E464" s="213"/>
      <c r="F464" s="210"/>
    </row>
    <row r="465" s="184" customFormat="1" spans="1:6">
      <c r="A465" s="214"/>
      <c r="B465" s="211"/>
      <c r="C465" s="212"/>
      <c r="D465" s="213"/>
      <c r="E465" s="213"/>
      <c r="F465" s="210"/>
    </row>
    <row r="466" s="184" customFormat="1" spans="1:6">
      <c r="A466" s="214"/>
      <c r="B466" s="211"/>
      <c r="C466" s="212"/>
      <c r="D466" s="213"/>
      <c r="E466" s="213"/>
      <c r="F466" s="210"/>
    </row>
    <row r="467" s="184" customFormat="1" spans="1:7">
      <c r="A467" s="214"/>
      <c r="B467" s="211"/>
      <c r="C467" s="212"/>
      <c r="D467" s="213"/>
      <c r="E467" s="213"/>
      <c r="F467" s="210"/>
      <c r="G467" s="198"/>
    </row>
    <row r="468" s="184" customFormat="1" spans="1:6">
      <c r="A468" s="214"/>
      <c r="B468" s="211"/>
      <c r="C468" s="212"/>
      <c r="D468" s="213"/>
      <c r="E468" s="213"/>
      <c r="F468" s="210"/>
    </row>
    <row r="469" s="184" customFormat="1" spans="1:6">
      <c r="A469" s="214"/>
      <c r="B469" s="211"/>
      <c r="C469" s="212"/>
      <c r="D469" s="213"/>
      <c r="E469" s="213"/>
      <c r="F469" s="210"/>
    </row>
    <row r="470" s="184" customFormat="1" spans="1:6">
      <c r="A470" s="185"/>
      <c r="B470" s="186"/>
      <c r="C470" s="187"/>
      <c r="F470" s="215">
        <f>SUM(F2:F469)</f>
        <v>57754000</v>
      </c>
    </row>
    <row r="471" s="184" customFormat="1" spans="1:6">
      <c r="A471" s="185"/>
      <c r="B471" s="186"/>
      <c r="C471" s="187"/>
      <c r="F471" s="188"/>
    </row>
  </sheetData>
  <autoFilter xmlns:etc="http://www.wps.cn/officeDocument/2017/etCustomData" ref="A1:F471" etc:filterBottomFollowUsedRange="0">
    <extLst/>
  </autoFilter>
  <mergeCells count="78">
    <mergeCell ref="A2:A14"/>
    <mergeCell ref="A15:A28"/>
    <mergeCell ref="A29:A40"/>
    <mergeCell ref="A41:A56"/>
    <mergeCell ref="A57:A58"/>
    <mergeCell ref="A59:A61"/>
    <mergeCell ref="A62:A63"/>
    <mergeCell ref="A64:A77"/>
    <mergeCell ref="A78:A81"/>
    <mergeCell ref="A82:A97"/>
    <mergeCell ref="A98:A107"/>
    <mergeCell ref="A108:A110"/>
    <mergeCell ref="A111:A123"/>
    <mergeCell ref="A124:A125"/>
    <mergeCell ref="A126:A135"/>
    <mergeCell ref="A136:A149"/>
    <mergeCell ref="A150:A154"/>
    <mergeCell ref="A155:A176"/>
    <mergeCell ref="A177:A183"/>
    <mergeCell ref="A184:A208"/>
    <mergeCell ref="A209:A220"/>
    <mergeCell ref="A221:A229"/>
    <mergeCell ref="A230:A237"/>
    <mergeCell ref="A238:A247"/>
    <mergeCell ref="A248:A266"/>
    <mergeCell ref="A267:A272"/>
    <mergeCell ref="A273:A287"/>
    <mergeCell ref="A289:A301"/>
    <mergeCell ref="A302:A316"/>
    <mergeCell ref="A317:A324"/>
    <mergeCell ref="A325:A337"/>
    <mergeCell ref="A338:A339"/>
    <mergeCell ref="A340:A350"/>
    <mergeCell ref="A352:A357"/>
    <mergeCell ref="A358:A380"/>
    <mergeCell ref="A382:A390"/>
    <mergeCell ref="A391:A415"/>
    <mergeCell ref="A418:A426"/>
    <mergeCell ref="A428:A440"/>
    <mergeCell ref="F2:F14"/>
    <mergeCell ref="F15:F28"/>
    <mergeCell ref="F29:F40"/>
    <mergeCell ref="F41:F56"/>
    <mergeCell ref="F57:F58"/>
    <mergeCell ref="F59:F61"/>
    <mergeCell ref="F62:F63"/>
    <mergeCell ref="F64:F77"/>
    <mergeCell ref="F78:F81"/>
    <mergeCell ref="F82:F97"/>
    <mergeCell ref="F98:F107"/>
    <mergeCell ref="F108:F110"/>
    <mergeCell ref="F111:F123"/>
    <mergeCell ref="F124:F125"/>
    <mergeCell ref="F126:F135"/>
    <mergeCell ref="F136:F149"/>
    <mergeCell ref="F150:F154"/>
    <mergeCell ref="F155:F176"/>
    <mergeCell ref="F177:F183"/>
    <mergeCell ref="F184:F208"/>
    <mergeCell ref="F209:F220"/>
    <mergeCell ref="F221:F229"/>
    <mergeCell ref="F230:F237"/>
    <mergeCell ref="F238:F247"/>
    <mergeCell ref="F248:F266"/>
    <mergeCell ref="F267:F272"/>
    <mergeCell ref="F273:F287"/>
    <mergeCell ref="F289:F301"/>
    <mergeCell ref="F302:F316"/>
    <mergeCell ref="F317:F324"/>
    <mergeCell ref="F325:F337"/>
    <mergeCell ref="F338:F339"/>
    <mergeCell ref="F340:F350"/>
    <mergeCell ref="F352:F357"/>
    <mergeCell ref="F358:F380"/>
    <mergeCell ref="F382:F390"/>
    <mergeCell ref="F391:F415"/>
    <mergeCell ref="F418:F426"/>
    <mergeCell ref="F428:F440"/>
  </mergeCells>
  <pageMargins left="0.75" right="0.75" top="1" bottom="1" header="0.5" footer="0.5"/>
  <pageSetup paperSize="1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5"/>
  <sheetViews>
    <sheetView zoomScale="55" zoomScaleNormal="55" workbookViewId="0">
      <pane ySplit="1" topLeftCell="A2" activePane="bottomLeft" state="frozen"/>
      <selection/>
      <selection pane="bottomLeft" activeCell="A1" sqref="$A1:$XFD1048576"/>
    </sheetView>
  </sheetViews>
  <sheetFormatPr defaultColWidth="9.14285714285714" defaultRowHeight="15" outlineLevelCol="7"/>
  <cols>
    <col min="1" max="1" width="19.5809523809524" style="31" customWidth="1"/>
    <col min="2" max="2" width="19.0380952380952" customWidth="1"/>
    <col min="3" max="3" width="34.7142857142857" customWidth="1"/>
    <col min="4" max="4" width="30.752380952381" customWidth="1"/>
    <col min="5" max="5" width="48.0571428571429" customWidth="1"/>
    <col min="6" max="8" width="32.3333333333333" style="32" customWidth="1"/>
    <col min="10" max="10" width="12.8571428571429"/>
  </cols>
  <sheetData>
    <row r="1" s="30" customFormat="1" ht="35" customHeight="1" spans="1:8">
      <c r="A1" s="33" t="s">
        <v>0</v>
      </c>
      <c r="B1" s="34" t="s">
        <v>226</v>
      </c>
      <c r="C1" s="34" t="s">
        <v>182</v>
      </c>
      <c r="D1" s="34" t="s">
        <v>198</v>
      </c>
      <c r="E1" s="34" t="s">
        <v>184</v>
      </c>
      <c r="F1" s="34" t="s">
        <v>3</v>
      </c>
      <c r="G1" s="34" t="s">
        <v>4</v>
      </c>
      <c r="H1" s="34" t="s">
        <v>5</v>
      </c>
    </row>
    <row r="2" customFormat="1" ht="76" customHeight="1" spans="1:8">
      <c r="A2" s="35">
        <v>45926</v>
      </c>
      <c r="B2" s="13">
        <v>106998</v>
      </c>
      <c r="C2" s="36" t="s">
        <v>227</v>
      </c>
      <c r="D2" s="15">
        <v>1</v>
      </c>
      <c r="E2" s="19"/>
      <c r="F2" s="17">
        <v>25000</v>
      </c>
      <c r="G2" s="19">
        <f t="shared" ref="G2:G12" si="0">D2*F2</f>
        <v>25000</v>
      </c>
      <c r="H2" s="19">
        <f>SUM(G2:G5)</f>
        <v>117000</v>
      </c>
    </row>
    <row r="3" customFormat="1" ht="76" customHeight="1" spans="1:8">
      <c r="A3" s="35"/>
      <c r="B3" s="13"/>
      <c r="C3" s="36" t="s">
        <v>228</v>
      </c>
      <c r="D3" s="15">
        <v>1</v>
      </c>
      <c r="E3" s="19"/>
      <c r="F3" s="17">
        <v>22000</v>
      </c>
      <c r="G3" s="19">
        <f t="shared" si="0"/>
        <v>22000</v>
      </c>
      <c r="H3" s="19"/>
    </row>
    <row r="4" customFormat="1" ht="76" customHeight="1" spans="1:8">
      <c r="A4" s="35"/>
      <c r="B4" s="13"/>
      <c r="C4" s="36" t="s">
        <v>229</v>
      </c>
      <c r="D4" s="15">
        <v>1</v>
      </c>
      <c r="E4" s="19"/>
      <c r="F4" s="17">
        <v>35000</v>
      </c>
      <c r="G4" s="19">
        <f t="shared" si="0"/>
        <v>35000</v>
      </c>
      <c r="H4" s="19"/>
    </row>
    <row r="5" customFormat="1" ht="76" customHeight="1" spans="1:8">
      <c r="A5" s="35"/>
      <c r="B5" s="13"/>
      <c r="C5" s="37" t="s">
        <v>230</v>
      </c>
      <c r="D5" s="37">
        <v>1</v>
      </c>
      <c r="E5" s="19"/>
      <c r="F5" s="17">
        <v>35000</v>
      </c>
      <c r="G5" s="19">
        <f t="shared" si="0"/>
        <v>35000</v>
      </c>
      <c r="H5" s="19"/>
    </row>
    <row r="6" customFormat="1" ht="101.3" customHeight="1" spans="1:8">
      <c r="A6" s="38">
        <v>45938</v>
      </c>
      <c r="B6" s="37">
        <v>108476</v>
      </c>
      <c r="C6" s="37" t="s">
        <v>228</v>
      </c>
      <c r="D6" s="37">
        <v>1</v>
      </c>
      <c r="E6" s="39"/>
      <c r="F6" s="17">
        <v>22000</v>
      </c>
      <c r="G6" s="19">
        <f t="shared" si="0"/>
        <v>22000</v>
      </c>
      <c r="H6" s="40">
        <f>SUM(G6:G8)</f>
        <v>92000</v>
      </c>
    </row>
    <row r="7" customFormat="1" ht="101.3" customHeight="1" spans="1:8">
      <c r="A7" s="38"/>
      <c r="B7" s="37"/>
      <c r="C7" s="37" t="s">
        <v>229</v>
      </c>
      <c r="D7" s="37">
        <v>1</v>
      </c>
      <c r="E7" s="39"/>
      <c r="F7" s="17">
        <v>35000</v>
      </c>
      <c r="G7" s="19">
        <f t="shared" si="0"/>
        <v>35000</v>
      </c>
      <c r="H7" s="40"/>
    </row>
    <row r="8" customFormat="1" ht="101.3" customHeight="1" spans="1:8">
      <c r="A8" s="38"/>
      <c r="B8" s="37"/>
      <c r="C8" s="37" t="s">
        <v>230</v>
      </c>
      <c r="D8" s="37">
        <v>1</v>
      </c>
      <c r="E8" s="39"/>
      <c r="F8" s="17">
        <v>35000</v>
      </c>
      <c r="G8" s="19">
        <f t="shared" si="0"/>
        <v>35000</v>
      </c>
      <c r="H8" s="40"/>
    </row>
    <row r="9" customFormat="1" ht="76" customHeight="1" spans="1:8">
      <c r="A9" s="38">
        <v>45944</v>
      </c>
      <c r="B9" s="37">
        <v>109280</v>
      </c>
      <c r="C9" s="37" t="s">
        <v>228</v>
      </c>
      <c r="D9" s="37">
        <v>1</v>
      </c>
      <c r="E9" s="41"/>
      <c r="F9" s="42">
        <v>22000</v>
      </c>
      <c r="G9" s="19">
        <f t="shared" si="0"/>
        <v>22000</v>
      </c>
      <c r="H9" s="40">
        <f>SUM(G9:G12)</f>
        <v>117000</v>
      </c>
    </row>
    <row r="10" customFormat="1" ht="76" customHeight="1" spans="1:8">
      <c r="A10" s="38"/>
      <c r="B10" s="37"/>
      <c r="C10" s="37" t="s">
        <v>229</v>
      </c>
      <c r="D10" s="37">
        <v>1</v>
      </c>
      <c r="E10" s="41"/>
      <c r="F10" s="42">
        <v>35000</v>
      </c>
      <c r="G10" s="19">
        <f t="shared" si="0"/>
        <v>35000</v>
      </c>
      <c r="H10" s="40"/>
    </row>
    <row r="11" customFormat="1" ht="76" customHeight="1" spans="1:8">
      <c r="A11" s="38"/>
      <c r="B11" s="37"/>
      <c r="C11" s="37" t="s">
        <v>230</v>
      </c>
      <c r="D11" s="37">
        <v>1</v>
      </c>
      <c r="E11" s="41"/>
      <c r="F11" s="42">
        <v>35000</v>
      </c>
      <c r="G11" s="19">
        <f t="shared" si="0"/>
        <v>35000</v>
      </c>
      <c r="H11" s="40"/>
    </row>
    <row r="12" customFormat="1" ht="76" customHeight="1" spans="1:8">
      <c r="A12" s="38"/>
      <c r="B12" s="37"/>
      <c r="C12" s="37" t="s">
        <v>227</v>
      </c>
      <c r="D12" s="37">
        <v>1</v>
      </c>
      <c r="E12" s="41"/>
      <c r="F12" s="42">
        <v>25000</v>
      </c>
      <c r="G12" s="19">
        <f t="shared" si="0"/>
        <v>25000</v>
      </c>
      <c r="H12" s="40"/>
    </row>
    <row r="13" customFormat="1" ht="39" customHeight="1" spans="1:8">
      <c r="A13" s="43" t="s">
        <v>5</v>
      </c>
      <c r="B13" s="44"/>
      <c r="C13" s="44"/>
      <c r="D13" s="37"/>
      <c r="E13" s="3"/>
      <c r="F13" s="42"/>
      <c r="G13" s="19"/>
      <c r="H13" s="40">
        <f>SUM(H2:H12)</f>
        <v>326000</v>
      </c>
    </row>
    <row r="14" customFormat="1" spans="1:8">
      <c r="A14" s="31"/>
      <c r="F14" s="32"/>
      <c r="G14" s="32"/>
      <c r="H14" s="32"/>
    </row>
    <row r="15" customFormat="1" spans="1:8">
      <c r="A15" s="31"/>
      <c r="F15" s="32"/>
      <c r="G15" s="32"/>
      <c r="H15" s="32"/>
    </row>
  </sheetData>
  <mergeCells count="13">
    <mergeCell ref="A13:C13"/>
    <mergeCell ref="A2:A5"/>
    <mergeCell ref="A6:A8"/>
    <mergeCell ref="A9:A12"/>
    <mergeCell ref="B2:B5"/>
    <mergeCell ref="B6:B8"/>
    <mergeCell ref="B9:B12"/>
    <mergeCell ref="E2:E5"/>
    <mergeCell ref="E6:E8"/>
    <mergeCell ref="E9:E12"/>
    <mergeCell ref="H2:H5"/>
    <mergeCell ref="H6:H8"/>
    <mergeCell ref="H9:H12"/>
  </mergeCells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7"/>
  <sheetViews>
    <sheetView zoomScale="70" zoomScaleNormal="70" workbookViewId="0">
      <selection activeCell="A1" sqref="$A1:$XFD1048576"/>
    </sheetView>
  </sheetViews>
  <sheetFormatPr defaultColWidth="9.14285714285714" defaultRowHeight="15" outlineLevelRow="6"/>
  <cols>
    <col min="1" max="1" width="10.5714285714286" customWidth="1"/>
    <col min="2" max="2" width="19.0380952380952" customWidth="1"/>
    <col min="3" max="4" width="30.752380952381" customWidth="1"/>
    <col min="5" max="5" width="37.1333333333333" customWidth="1"/>
    <col min="6" max="9" width="32.3333333333333" customWidth="1"/>
  </cols>
  <sheetData>
    <row r="1" s="10" customFormat="1" ht="35" customHeight="1" spans="1:9">
      <c r="A1" s="11" t="s">
        <v>0</v>
      </c>
      <c r="B1" s="11" t="s">
        <v>226</v>
      </c>
      <c r="C1" s="11" t="s">
        <v>182</v>
      </c>
      <c r="D1" s="11" t="s">
        <v>198</v>
      </c>
      <c r="E1" s="11" t="s">
        <v>184</v>
      </c>
      <c r="F1" s="11" t="s">
        <v>3</v>
      </c>
      <c r="G1" s="11" t="s">
        <v>4</v>
      </c>
      <c r="H1" s="11" t="s">
        <v>5</v>
      </c>
      <c r="I1" s="11" t="s">
        <v>231</v>
      </c>
    </row>
    <row r="2" customFormat="1" ht="76" customHeight="1" spans="1:9">
      <c r="A2" s="12">
        <v>37555</v>
      </c>
      <c r="B2" s="13">
        <v>34</v>
      </c>
      <c r="C2" s="14" t="s">
        <v>232</v>
      </c>
      <c r="D2" s="15">
        <v>1</v>
      </c>
      <c r="E2" s="16"/>
      <c r="F2" s="17">
        <v>165000</v>
      </c>
      <c r="G2" s="18">
        <f>D2*F2</f>
        <v>165000</v>
      </c>
      <c r="H2" s="19">
        <f>SUM(G2:G4)</f>
        <v>840000</v>
      </c>
      <c r="I2" s="19">
        <f>(H2*10%)+H2</f>
        <v>924000</v>
      </c>
    </row>
    <row r="3" customFormat="1" ht="76" customHeight="1" spans="1:9">
      <c r="A3" s="12"/>
      <c r="B3" s="13"/>
      <c r="C3" s="14" t="s">
        <v>233</v>
      </c>
      <c r="D3" s="20">
        <v>1</v>
      </c>
      <c r="E3" s="21"/>
      <c r="F3" s="17">
        <v>115000</v>
      </c>
      <c r="G3" s="18">
        <f>D3*F3</f>
        <v>115000</v>
      </c>
      <c r="H3" s="19"/>
      <c r="I3" s="28"/>
    </row>
    <row r="4" customFormat="1" ht="76" customHeight="1" spans="1:9">
      <c r="A4" s="12"/>
      <c r="B4" s="13"/>
      <c r="C4" s="14" t="s">
        <v>234</v>
      </c>
      <c r="D4" s="20">
        <v>2</v>
      </c>
      <c r="E4" s="22"/>
      <c r="F4" s="17">
        <v>280000</v>
      </c>
      <c r="G4" s="18">
        <f>D4*F4</f>
        <v>560000</v>
      </c>
      <c r="H4" s="19"/>
      <c r="I4" s="28"/>
    </row>
    <row r="5" customFormat="1" ht="39" customHeight="1" spans="1:9">
      <c r="A5" s="23" t="s">
        <v>5</v>
      </c>
      <c r="B5" s="24"/>
      <c r="C5" s="25"/>
      <c r="D5" s="24"/>
      <c r="E5" s="26">
        <f>SUM(I2)</f>
        <v>924000</v>
      </c>
      <c r="F5" s="27"/>
      <c r="G5" s="27"/>
      <c r="H5" s="27"/>
      <c r="I5" s="29"/>
    </row>
    <row r="6" customFormat="1" ht="65" customHeight="1"/>
    <row r="7" customFormat="1" ht="71" customHeight="1"/>
  </sheetData>
  <mergeCells count="7">
    <mergeCell ref="A5:C5"/>
    <mergeCell ref="E5:I5"/>
    <mergeCell ref="A2:A4"/>
    <mergeCell ref="B2:B4"/>
    <mergeCell ref="E2:E4"/>
    <mergeCell ref="H2:H4"/>
    <mergeCell ref="I2:I4"/>
  </mergeCells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12"/>
  <sheetViews>
    <sheetView workbookViewId="0">
      <selection activeCell="D19" sqref="D19"/>
    </sheetView>
  </sheetViews>
  <sheetFormatPr defaultColWidth="9.14285714285714" defaultRowHeight="15" outlineLevelCol="2"/>
  <cols>
    <col min="1" max="1" width="28.5714285714286" customWidth="1"/>
    <col min="2" max="2" width="13.5714285714286" customWidth="1"/>
    <col min="3" max="3" width="15.4285714285714"/>
  </cols>
  <sheetData>
    <row r="1" ht="33" customHeight="1" spans="1:2">
      <c r="A1" s="1" t="s">
        <v>235</v>
      </c>
      <c r="B1" s="2" t="s">
        <v>236</v>
      </c>
    </row>
    <row r="2" spans="1:2">
      <c r="A2" s="3" t="s">
        <v>237</v>
      </c>
      <c r="B2" s="4">
        <f>'BUK BUNGA (Groceries)'!F470</f>
        <v>57754000</v>
      </c>
    </row>
    <row r="3" spans="1:2">
      <c r="A3" s="3" t="s">
        <v>238</v>
      </c>
      <c r="B3" s="4">
        <f>' RAFI SEAFOOD (Seafood)'!D59</f>
        <v>20617200</v>
      </c>
    </row>
    <row r="4" spans="1:2">
      <c r="A4" s="3" t="s">
        <v>239</v>
      </c>
      <c r="B4" s="4">
        <f>'SURYA CIPTA NIAGA BALI (Beef)'!E7</f>
        <v>1983600</v>
      </c>
    </row>
    <row r="5" spans="1:2">
      <c r="A5" s="3" t="s">
        <v>240</v>
      </c>
      <c r="B5" s="4">
        <f>'SEDANA JAYA (Groceries)'!F674</f>
        <v>39027410</v>
      </c>
    </row>
    <row r="6" spans="1:2">
      <c r="A6" s="3" t="s">
        <v>241</v>
      </c>
      <c r="B6" s="4">
        <f>'BAYU AGNI MERTA (Gas)'!E4</f>
        <v>7800000</v>
      </c>
    </row>
    <row r="7" spans="1:2">
      <c r="A7" s="3" t="s">
        <v>242</v>
      </c>
      <c r="B7" s="4">
        <f>'MAMA RADA PRODUCTION (Dumpling)'!E13</f>
        <v>5560000</v>
      </c>
    </row>
    <row r="8" spans="1:2">
      <c r="A8" s="3" t="s">
        <v>243</v>
      </c>
      <c r="B8" s="5">
        <f>'KSP (Chicken)'!E14</f>
        <v>3578050</v>
      </c>
    </row>
    <row r="9" spans="1:2">
      <c r="A9" s="6" t="s">
        <v>244</v>
      </c>
      <c r="B9" s="5">
        <f>'Krop (Edible flower)'!H13</f>
        <v>326000</v>
      </c>
    </row>
    <row r="10" spans="1:2">
      <c r="A10" s="6" t="s">
        <v>245</v>
      </c>
      <c r="B10" s="5"/>
    </row>
    <row r="11" spans="1:3">
      <c r="A11" s="6" t="s">
        <v>246</v>
      </c>
      <c r="B11" s="5">
        <f>'Boiler (Dumplings&amp;Syrniki)'!E5</f>
        <v>924000</v>
      </c>
      <c r="C11" s="7"/>
    </row>
    <row r="12" spans="1:2">
      <c r="A12" s="8"/>
      <c r="B12" s="9">
        <f>SUM(B2:B11)</f>
        <v>137570260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674"/>
  <sheetViews>
    <sheetView zoomScale="85" zoomScaleNormal="85" workbookViewId="0">
      <pane ySplit="1" topLeftCell="A567" activePane="bottomLeft" state="frozen"/>
      <selection/>
      <selection pane="bottomLeft" activeCell="B579" sqref="B579"/>
    </sheetView>
  </sheetViews>
  <sheetFormatPr defaultColWidth="9.14285714285714" defaultRowHeight="15" outlineLevelCol="7"/>
  <cols>
    <col min="1" max="1" width="28.3809523809524" style="165" customWidth="1"/>
    <col min="2" max="2" width="32.1809523809524" style="166" customWidth="1"/>
    <col min="4" max="4" width="13.3809523809524" customWidth="1"/>
    <col min="5" max="5" width="27.9714285714286" customWidth="1"/>
    <col min="6" max="6" width="28.1619047619048" customWidth="1"/>
    <col min="7" max="8" width="14.2857142857143"/>
  </cols>
  <sheetData>
    <row r="1" s="48" customFormat="1" ht="31" customHeight="1" spans="1:6">
      <c r="A1" s="167" t="s">
        <v>0</v>
      </c>
      <c r="B1" s="168" t="s">
        <v>1</v>
      </c>
      <c r="C1" s="169" t="s">
        <v>2</v>
      </c>
      <c r="D1" s="170" t="s">
        <v>3</v>
      </c>
      <c r="E1" s="170" t="s">
        <v>149</v>
      </c>
      <c r="F1" s="170" t="s">
        <v>5</v>
      </c>
    </row>
    <row r="2" customFormat="1" spans="1:6">
      <c r="A2" s="171">
        <v>45931</v>
      </c>
      <c r="B2" s="53" t="s">
        <v>6</v>
      </c>
      <c r="C2" s="172">
        <v>1</v>
      </c>
      <c r="D2" s="4">
        <v>100000</v>
      </c>
      <c r="E2" s="4">
        <f>SUM(C2*D2)</f>
        <v>100000</v>
      </c>
      <c r="F2" s="107">
        <f>SUM(E2:E21)</f>
        <v>917300</v>
      </c>
    </row>
    <row r="3" customFormat="1" spans="1:6">
      <c r="A3" s="171"/>
      <c r="B3" s="53" t="s">
        <v>145</v>
      </c>
      <c r="C3" s="172">
        <v>1</v>
      </c>
      <c r="D3" s="4">
        <v>20000</v>
      </c>
      <c r="E3" s="4">
        <f t="shared" ref="E3:E24" si="0">SUM(C3*D3)</f>
        <v>20000</v>
      </c>
      <c r="F3" s="107"/>
    </row>
    <row r="4" customFormat="1" spans="1:6">
      <c r="A4" s="171"/>
      <c r="B4" s="53" t="s">
        <v>61</v>
      </c>
      <c r="C4" s="172">
        <v>0.5</v>
      </c>
      <c r="D4" s="4">
        <v>22000</v>
      </c>
      <c r="E4" s="4">
        <f t="shared" si="0"/>
        <v>11000</v>
      </c>
      <c r="F4" s="107"/>
    </row>
    <row r="5" customFormat="1" spans="1:8">
      <c r="A5" s="171"/>
      <c r="B5" s="53" t="s">
        <v>129</v>
      </c>
      <c r="C5" s="172">
        <v>0.5</v>
      </c>
      <c r="D5" s="4">
        <v>94000</v>
      </c>
      <c r="E5" s="4">
        <f t="shared" si="0"/>
        <v>47000</v>
      </c>
      <c r="F5" s="107"/>
      <c r="H5" s="7"/>
    </row>
    <row r="6" customFormat="1" spans="1:6">
      <c r="A6" s="171"/>
      <c r="B6" s="53" t="s">
        <v>130</v>
      </c>
      <c r="C6" s="172">
        <v>0.5</v>
      </c>
      <c r="D6" s="4">
        <v>105000</v>
      </c>
      <c r="E6" s="4">
        <f t="shared" si="0"/>
        <v>52500</v>
      </c>
      <c r="F6" s="107"/>
    </row>
    <row r="7" customFormat="1" spans="1:6">
      <c r="A7" s="171"/>
      <c r="B7" s="53" t="s">
        <v>150</v>
      </c>
      <c r="C7" s="172">
        <v>0.1</v>
      </c>
      <c r="D7" s="4">
        <v>72000</v>
      </c>
      <c r="E7" s="4">
        <f t="shared" si="0"/>
        <v>7200</v>
      </c>
      <c r="F7" s="107"/>
    </row>
    <row r="8" customFormat="1" spans="1:6">
      <c r="A8" s="171"/>
      <c r="B8" s="53" t="s">
        <v>128</v>
      </c>
      <c r="C8" s="172">
        <v>0.1</v>
      </c>
      <c r="D8" s="4">
        <v>39000</v>
      </c>
      <c r="E8" s="4">
        <f t="shared" si="0"/>
        <v>3900</v>
      </c>
      <c r="F8" s="107"/>
    </row>
    <row r="9" customFormat="1" spans="1:6">
      <c r="A9" s="171"/>
      <c r="B9" s="53" t="s">
        <v>96</v>
      </c>
      <c r="C9" s="172">
        <v>0.3</v>
      </c>
      <c r="D9" s="4">
        <v>72000</v>
      </c>
      <c r="E9" s="4">
        <f t="shared" si="0"/>
        <v>21600</v>
      </c>
      <c r="F9" s="107"/>
    </row>
    <row r="10" customFormat="1" spans="1:6">
      <c r="A10" s="171"/>
      <c r="B10" s="53" t="s">
        <v>151</v>
      </c>
      <c r="C10" s="172">
        <v>0.2</v>
      </c>
      <c r="D10" s="4">
        <v>66000</v>
      </c>
      <c r="E10" s="4">
        <f t="shared" si="0"/>
        <v>13200</v>
      </c>
      <c r="F10" s="107"/>
    </row>
    <row r="11" customFormat="1" spans="1:6">
      <c r="A11" s="171"/>
      <c r="B11" s="53" t="s">
        <v>93</v>
      </c>
      <c r="C11" s="172">
        <v>5</v>
      </c>
      <c r="D11" s="4">
        <v>20000</v>
      </c>
      <c r="E11" s="4">
        <f t="shared" si="0"/>
        <v>100000</v>
      </c>
      <c r="F11" s="107"/>
    </row>
    <row r="12" customFormat="1" spans="1:6">
      <c r="A12" s="171"/>
      <c r="B12" s="53" t="s">
        <v>10</v>
      </c>
      <c r="C12" s="172">
        <v>0.2</v>
      </c>
      <c r="D12" s="4">
        <v>135000</v>
      </c>
      <c r="E12" s="4">
        <f t="shared" si="0"/>
        <v>27000</v>
      </c>
      <c r="F12" s="107"/>
    </row>
    <row r="13" customFormat="1" spans="1:6">
      <c r="A13" s="171"/>
      <c r="B13" s="53" t="s">
        <v>152</v>
      </c>
      <c r="C13" s="172">
        <v>2</v>
      </c>
      <c r="D13" s="4">
        <v>50000</v>
      </c>
      <c r="E13" s="4">
        <f t="shared" si="0"/>
        <v>100000</v>
      </c>
      <c r="F13" s="107"/>
    </row>
    <row r="14" customFormat="1" spans="1:6">
      <c r="A14" s="171"/>
      <c r="B14" s="53" t="s">
        <v>13</v>
      </c>
      <c r="C14" s="172">
        <v>1</v>
      </c>
      <c r="D14" s="4">
        <v>145000</v>
      </c>
      <c r="E14" s="4">
        <f t="shared" si="0"/>
        <v>145000</v>
      </c>
      <c r="F14" s="107"/>
    </row>
    <row r="15" customFormat="1" spans="1:6">
      <c r="A15" s="171"/>
      <c r="B15" s="173" t="s">
        <v>59</v>
      </c>
      <c r="C15" s="172">
        <v>1</v>
      </c>
      <c r="D15" s="4">
        <v>49000</v>
      </c>
      <c r="E15" s="4">
        <f t="shared" si="0"/>
        <v>49000</v>
      </c>
      <c r="F15" s="107"/>
    </row>
    <row r="16" customFormat="1" spans="1:6">
      <c r="A16" s="171"/>
      <c r="B16" s="173" t="s">
        <v>65</v>
      </c>
      <c r="C16" s="172">
        <v>1</v>
      </c>
      <c r="D16" s="4">
        <v>44000</v>
      </c>
      <c r="E16" s="4">
        <f t="shared" si="0"/>
        <v>44000</v>
      </c>
      <c r="F16" s="107"/>
    </row>
    <row r="17" customFormat="1" spans="1:6">
      <c r="A17" s="171"/>
      <c r="B17" s="173" t="s">
        <v>100</v>
      </c>
      <c r="C17" s="172">
        <v>1</v>
      </c>
      <c r="D17" s="4">
        <v>40000</v>
      </c>
      <c r="E17" s="4">
        <f t="shared" si="0"/>
        <v>40000</v>
      </c>
      <c r="F17" s="107"/>
    </row>
    <row r="18" customFormat="1" spans="1:6">
      <c r="A18" s="171"/>
      <c r="B18" s="173" t="s">
        <v>71</v>
      </c>
      <c r="C18" s="172">
        <v>1</v>
      </c>
      <c r="D18" s="4">
        <v>50000</v>
      </c>
      <c r="E18" s="4">
        <f t="shared" si="0"/>
        <v>50000</v>
      </c>
      <c r="F18" s="107"/>
    </row>
    <row r="19" customFormat="1" spans="1:6">
      <c r="A19" s="171"/>
      <c r="B19" s="173" t="s">
        <v>101</v>
      </c>
      <c r="C19" s="172">
        <v>0.3</v>
      </c>
      <c r="D19" s="4">
        <v>83000</v>
      </c>
      <c r="E19" s="4">
        <f t="shared" si="0"/>
        <v>24900</v>
      </c>
      <c r="F19" s="107"/>
    </row>
    <row r="20" customFormat="1" spans="1:6">
      <c r="A20" s="171"/>
      <c r="B20" s="173" t="s">
        <v>153</v>
      </c>
      <c r="C20" s="172">
        <v>0.5</v>
      </c>
      <c r="D20" s="4">
        <v>50000</v>
      </c>
      <c r="E20" s="4">
        <f t="shared" si="0"/>
        <v>25000</v>
      </c>
      <c r="F20" s="107"/>
    </row>
    <row r="21" customFormat="1" spans="1:6">
      <c r="A21" s="171"/>
      <c r="B21" s="173" t="s">
        <v>18</v>
      </c>
      <c r="C21" s="172">
        <v>0.5</v>
      </c>
      <c r="D21" s="4">
        <v>72000</v>
      </c>
      <c r="E21" s="4">
        <f t="shared" si="0"/>
        <v>36000</v>
      </c>
      <c r="F21" s="107"/>
    </row>
    <row r="22" customFormat="1" spans="1:6">
      <c r="A22" s="174">
        <v>45931</v>
      </c>
      <c r="B22" s="175" t="s">
        <v>15</v>
      </c>
      <c r="C22" s="176">
        <v>1</v>
      </c>
      <c r="D22" s="79">
        <v>35000</v>
      </c>
      <c r="E22" s="4">
        <f t="shared" si="0"/>
        <v>35000</v>
      </c>
      <c r="F22" s="108">
        <f>SUM(E22:E23)</f>
        <v>75000</v>
      </c>
    </row>
    <row r="23" customFormat="1" spans="1:6">
      <c r="A23" s="177"/>
      <c r="B23" s="173" t="s">
        <v>142</v>
      </c>
      <c r="C23" s="172">
        <v>1</v>
      </c>
      <c r="D23" s="4">
        <v>40000</v>
      </c>
      <c r="E23" s="4">
        <f t="shared" si="0"/>
        <v>40000</v>
      </c>
      <c r="F23" s="109"/>
    </row>
    <row r="24" customFormat="1" spans="1:6">
      <c r="A24" s="171">
        <v>45932</v>
      </c>
      <c r="B24" s="173" t="s">
        <v>93</v>
      </c>
      <c r="C24" s="172">
        <v>7</v>
      </c>
      <c r="D24" s="4">
        <v>26000</v>
      </c>
      <c r="E24" s="4">
        <f t="shared" si="0"/>
        <v>182000</v>
      </c>
      <c r="F24" s="107">
        <f>SUM(E24:E45)</f>
        <v>1715390</v>
      </c>
    </row>
    <row r="25" customFormat="1" spans="1:6">
      <c r="A25" s="171"/>
      <c r="B25" s="173" t="s">
        <v>154</v>
      </c>
      <c r="C25" s="172">
        <v>3</v>
      </c>
      <c r="D25" s="4">
        <v>50000</v>
      </c>
      <c r="E25" s="4">
        <f t="shared" ref="E25:E48" si="1">SUM(C25*D25)</f>
        <v>150000</v>
      </c>
      <c r="F25" s="107"/>
    </row>
    <row r="26" customFormat="1" spans="1:6">
      <c r="A26" s="171"/>
      <c r="B26" s="173" t="s">
        <v>19</v>
      </c>
      <c r="C26" s="172">
        <v>5</v>
      </c>
      <c r="D26" s="4">
        <v>29000</v>
      </c>
      <c r="E26" s="4">
        <f t="shared" si="1"/>
        <v>145000</v>
      </c>
      <c r="F26" s="107"/>
    </row>
    <row r="27" customFormat="1" spans="1:6">
      <c r="A27" s="171"/>
      <c r="B27" s="173" t="s">
        <v>90</v>
      </c>
      <c r="C27" s="172">
        <v>5.6</v>
      </c>
      <c r="D27" s="4">
        <v>22000</v>
      </c>
      <c r="E27" s="4">
        <f t="shared" si="1"/>
        <v>123200</v>
      </c>
      <c r="F27" s="107"/>
    </row>
    <row r="28" customFormat="1" spans="1:6">
      <c r="A28" s="171"/>
      <c r="B28" s="173" t="s">
        <v>105</v>
      </c>
      <c r="C28" s="172">
        <v>2</v>
      </c>
      <c r="D28" s="4">
        <v>75000</v>
      </c>
      <c r="E28" s="4">
        <f t="shared" si="1"/>
        <v>150000</v>
      </c>
      <c r="F28" s="107"/>
    </row>
    <row r="29" customFormat="1" spans="1:6">
      <c r="A29" s="171"/>
      <c r="B29" s="173" t="s">
        <v>20</v>
      </c>
      <c r="C29" s="172">
        <v>1</v>
      </c>
      <c r="D29" s="4">
        <v>160000</v>
      </c>
      <c r="E29" s="4">
        <f t="shared" si="1"/>
        <v>160000</v>
      </c>
      <c r="F29" s="107"/>
    </row>
    <row r="30" customFormat="1" spans="1:6">
      <c r="A30" s="171"/>
      <c r="B30" s="173" t="s">
        <v>155</v>
      </c>
      <c r="C30" s="172">
        <v>0.05</v>
      </c>
      <c r="D30" s="4">
        <v>300000</v>
      </c>
      <c r="E30" s="4">
        <f t="shared" si="1"/>
        <v>15000</v>
      </c>
      <c r="F30" s="107"/>
    </row>
    <row r="31" customFormat="1" spans="1:6">
      <c r="A31" s="171"/>
      <c r="B31" s="173" t="s">
        <v>156</v>
      </c>
      <c r="C31" s="172">
        <v>1</v>
      </c>
      <c r="D31" s="4">
        <v>83000</v>
      </c>
      <c r="E31" s="4">
        <f t="shared" si="1"/>
        <v>83000</v>
      </c>
      <c r="F31" s="107"/>
    </row>
    <row r="32" customFormat="1" spans="1:6">
      <c r="A32" s="171"/>
      <c r="B32" s="173" t="s">
        <v>62</v>
      </c>
      <c r="C32" s="172">
        <v>0.1</v>
      </c>
      <c r="D32" s="4">
        <v>83000</v>
      </c>
      <c r="E32" s="4">
        <f t="shared" si="1"/>
        <v>8300</v>
      </c>
      <c r="F32" s="107"/>
    </row>
    <row r="33" customFormat="1" spans="1:6">
      <c r="A33" s="171"/>
      <c r="B33" s="173" t="s">
        <v>157</v>
      </c>
      <c r="C33" s="172">
        <v>0.07</v>
      </c>
      <c r="D33" s="4">
        <v>121000</v>
      </c>
      <c r="E33" s="4">
        <f t="shared" si="1"/>
        <v>8470</v>
      </c>
      <c r="F33" s="107"/>
    </row>
    <row r="34" customFormat="1" spans="1:6">
      <c r="A34" s="171"/>
      <c r="B34" s="173" t="s">
        <v>113</v>
      </c>
      <c r="C34" s="172">
        <v>0.06</v>
      </c>
      <c r="D34" s="4">
        <v>72000</v>
      </c>
      <c r="E34" s="4">
        <f t="shared" si="1"/>
        <v>4320</v>
      </c>
      <c r="F34" s="107"/>
    </row>
    <row r="35" customFormat="1" spans="1:6">
      <c r="A35" s="171"/>
      <c r="B35" s="173" t="s">
        <v>158</v>
      </c>
      <c r="C35" s="172">
        <v>0.05</v>
      </c>
      <c r="D35" s="4">
        <v>198000</v>
      </c>
      <c r="E35" s="4">
        <f t="shared" si="1"/>
        <v>9900</v>
      </c>
      <c r="F35" s="107"/>
    </row>
    <row r="36" ht="13" customHeight="1" spans="1:6">
      <c r="A36" s="171"/>
      <c r="B36" s="173" t="s">
        <v>159</v>
      </c>
      <c r="C36" s="172">
        <v>3</v>
      </c>
      <c r="D36" s="4">
        <v>35000</v>
      </c>
      <c r="E36" s="4">
        <f t="shared" si="1"/>
        <v>105000</v>
      </c>
      <c r="F36" s="107"/>
    </row>
    <row r="37" spans="1:6">
      <c r="A37" s="171"/>
      <c r="B37" s="173" t="s">
        <v>160</v>
      </c>
      <c r="C37" s="172">
        <v>1</v>
      </c>
      <c r="D37" s="4">
        <v>200000</v>
      </c>
      <c r="E37" s="4">
        <f t="shared" si="1"/>
        <v>200000</v>
      </c>
      <c r="F37" s="107"/>
    </row>
    <row r="38" spans="1:6">
      <c r="A38" s="171"/>
      <c r="B38" s="173" t="s">
        <v>61</v>
      </c>
      <c r="C38" s="172">
        <v>1</v>
      </c>
      <c r="D38" s="4">
        <v>22000</v>
      </c>
      <c r="E38" s="4">
        <f t="shared" si="1"/>
        <v>22000</v>
      </c>
      <c r="F38" s="107"/>
    </row>
    <row r="39" spans="1:6">
      <c r="A39" s="171"/>
      <c r="B39" s="173" t="s">
        <v>17</v>
      </c>
      <c r="C39" s="172">
        <v>2</v>
      </c>
      <c r="D39" s="4">
        <v>33000</v>
      </c>
      <c r="E39" s="4">
        <f t="shared" si="1"/>
        <v>66000</v>
      </c>
      <c r="F39" s="107"/>
    </row>
    <row r="40" spans="1:6">
      <c r="A40" s="171"/>
      <c r="B40" s="173" t="s">
        <v>116</v>
      </c>
      <c r="C40" s="172">
        <v>3</v>
      </c>
      <c r="D40" s="4">
        <v>10000</v>
      </c>
      <c r="E40" s="4">
        <f t="shared" si="1"/>
        <v>30000</v>
      </c>
      <c r="F40" s="107"/>
    </row>
    <row r="41" spans="1:6">
      <c r="A41" s="171"/>
      <c r="B41" s="173" t="s">
        <v>71</v>
      </c>
      <c r="C41" s="172">
        <v>1</v>
      </c>
      <c r="D41" s="4">
        <v>75000</v>
      </c>
      <c r="E41" s="4">
        <f t="shared" si="1"/>
        <v>75000</v>
      </c>
      <c r="F41" s="107"/>
    </row>
    <row r="42" spans="1:6">
      <c r="A42" s="171"/>
      <c r="B42" s="173" t="s">
        <v>65</v>
      </c>
      <c r="C42" s="172">
        <v>1</v>
      </c>
      <c r="D42" s="4">
        <v>44000</v>
      </c>
      <c r="E42" s="4">
        <f t="shared" si="1"/>
        <v>44000</v>
      </c>
      <c r="F42" s="107"/>
    </row>
    <row r="43" spans="1:6">
      <c r="A43" s="171"/>
      <c r="B43" s="173" t="s">
        <v>98</v>
      </c>
      <c r="C43" s="172">
        <v>0.1</v>
      </c>
      <c r="D43" s="4">
        <v>72000</v>
      </c>
      <c r="E43" s="4">
        <f t="shared" si="1"/>
        <v>7200</v>
      </c>
      <c r="F43" s="107"/>
    </row>
    <row r="44" spans="1:6">
      <c r="A44" s="171"/>
      <c r="B44" s="173" t="s">
        <v>97</v>
      </c>
      <c r="C44" s="172">
        <v>1</v>
      </c>
      <c r="D44" s="4">
        <v>55000</v>
      </c>
      <c r="E44" s="4">
        <f t="shared" si="1"/>
        <v>55000</v>
      </c>
      <c r="F44" s="107"/>
    </row>
    <row r="45" spans="1:6">
      <c r="A45" s="171"/>
      <c r="B45" s="173" t="s">
        <v>18</v>
      </c>
      <c r="C45" s="172">
        <v>1</v>
      </c>
      <c r="D45" s="4">
        <v>72000</v>
      </c>
      <c r="E45" s="4">
        <f t="shared" si="1"/>
        <v>72000</v>
      </c>
      <c r="F45" s="107"/>
    </row>
    <row r="46" spans="1:6">
      <c r="A46" s="171">
        <v>45932</v>
      </c>
      <c r="B46" s="175" t="s">
        <v>153</v>
      </c>
      <c r="C46" s="176">
        <v>0.5</v>
      </c>
      <c r="D46" s="79">
        <v>50000</v>
      </c>
      <c r="E46" s="4">
        <f t="shared" si="1"/>
        <v>25000</v>
      </c>
      <c r="F46" s="107">
        <f>SUM(E46:E48)</f>
        <v>79900</v>
      </c>
    </row>
    <row r="47" spans="1:6">
      <c r="A47" s="171"/>
      <c r="B47" s="173" t="s">
        <v>84</v>
      </c>
      <c r="C47" s="172">
        <v>0.3</v>
      </c>
      <c r="D47" s="4">
        <v>83000</v>
      </c>
      <c r="E47" s="4">
        <f t="shared" si="1"/>
        <v>24900</v>
      </c>
      <c r="F47" s="107"/>
    </row>
    <row r="48" spans="1:6">
      <c r="A48" s="171"/>
      <c r="B48" s="173" t="s">
        <v>92</v>
      </c>
      <c r="C48" s="172">
        <v>30</v>
      </c>
      <c r="D48" s="4">
        <v>1000</v>
      </c>
      <c r="E48" s="4">
        <f t="shared" si="1"/>
        <v>30000</v>
      </c>
      <c r="F48" s="107"/>
    </row>
    <row r="49" spans="1:6">
      <c r="A49" s="171">
        <v>45933</v>
      </c>
      <c r="B49" s="173" t="s">
        <v>161</v>
      </c>
      <c r="C49" s="172">
        <v>7</v>
      </c>
      <c r="D49" s="4">
        <v>66000</v>
      </c>
      <c r="E49" s="4">
        <f t="shared" ref="E49:E69" si="2">SUM(C49*D49)</f>
        <v>462000</v>
      </c>
      <c r="F49" s="107">
        <f>SUM(E49:E69)</f>
        <v>1810350</v>
      </c>
    </row>
    <row r="50" spans="1:6">
      <c r="A50" s="171"/>
      <c r="B50" s="173" t="s">
        <v>93</v>
      </c>
      <c r="C50" s="172">
        <v>10</v>
      </c>
      <c r="D50" s="4">
        <v>26000</v>
      </c>
      <c r="E50" s="4">
        <f t="shared" si="2"/>
        <v>260000</v>
      </c>
      <c r="F50" s="107"/>
    </row>
    <row r="51" spans="1:6">
      <c r="A51" s="171"/>
      <c r="B51" s="173" t="s">
        <v>94</v>
      </c>
      <c r="C51" s="172">
        <v>5</v>
      </c>
      <c r="D51" s="4">
        <v>25000</v>
      </c>
      <c r="E51" s="4">
        <f t="shared" si="2"/>
        <v>125000</v>
      </c>
      <c r="F51" s="107"/>
    </row>
    <row r="52" spans="1:6">
      <c r="A52" s="171"/>
      <c r="B52" s="173" t="s">
        <v>90</v>
      </c>
      <c r="C52" s="172">
        <v>2.6</v>
      </c>
      <c r="D52" s="4">
        <v>22000</v>
      </c>
      <c r="E52" s="4">
        <f t="shared" si="2"/>
        <v>57200</v>
      </c>
      <c r="F52" s="107"/>
    </row>
    <row r="53" spans="1:6">
      <c r="A53" s="171"/>
      <c r="B53" s="173" t="s">
        <v>62</v>
      </c>
      <c r="C53" s="172">
        <v>0.1</v>
      </c>
      <c r="D53" s="4">
        <v>83000</v>
      </c>
      <c r="E53" s="4">
        <f t="shared" si="2"/>
        <v>8300</v>
      </c>
      <c r="F53" s="107"/>
    </row>
    <row r="54" spans="1:6">
      <c r="A54" s="171"/>
      <c r="B54" s="173" t="s">
        <v>157</v>
      </c>
      <c r="C54" s="172">
        <v>0.05</v>
      </c>
      <c r="D54" s="4">
        <v>121000</v>
      </c>
      <c r="E54" s="4">
        <f t="shared" si="2"/>
        <v>6050</v>
      </c>
      <c r="F54" s="107"/>
    </row>
    <row r="55" spans="1:6">
      <c r="A55" s="171"/>
      <c r="B55" s="173" t="s">
        <v>131</v>
      </c>
      <c r="C55" s="172">
        <v>1</v>
      </c>
      <c r="D55" s="4">
        <v>72000</v>
      </c>
      <c r="E55" s="4">
        <f t="shared" si="2"/>
        <v>72000</v>
      </c>
      <c r="F55" s="107"/>
    </row>
    <row r="56" spans="1:6">
      <c r="A56" s="171"/>
      <c r="B56" s="173" t="s">
        <v>17</v>
      </c>
      <c r="C56" s="172">
        <v>1</v>
      </c>
      <c r="D56" s="4">
        <v>33000</v>
      </c>
      <c r="E56" s="4">
        <f t="shared" si="2"/>
        <v>33000</v>
      </c>
      <c r="F56" s="107"/>
    </row>
    <row r="57" spans="1:6">
      <c r="A57" s="171"/>
      <c r="B57" s="173" t="s">
        <v>91</v>
      </c>
      <c r="C57" s="172">
        <v>0.5</v>
      </c>
      <c r="D57" s="4">
        <v>83000</v>
      </c>
      <c r="E57" s="4">
        <f t="shared" si="2"/>
        <v>41500</v>
      </c>
      <c r="F57" s="107"/>
    </row>
    <row r="58" spans="1:6">
      <c r="A58" s="171"/>
      <c r="B58" s="173" t="s">
        <v>14</v>
      </c>
      <c r="C58" s="172">
        <v>1</v>
      </c>
      <c r="D58" s="4">
        <v>220000</v>
      </c>
      <c r="E58" s="4">
        <f t="shared" si="2"/>
        <v>220000</v>
      </c>
      <c r="F58" s="107"/>
    </row>
    <row r="59" spans="1:6">
      <c r="A59" s="171"/>
      <c r="B59" s="173" t="s">
        <v>50</v>
      </c>
      <c r="C59" s="172">
        <v>1</v>
      </c>
      <c r="D59" s="4">
        <v>50000</v>
      </c>
      <c r="E59" s="4">
        <f t="shared" si="2"/>
        <v>50000</v>
      </c>
      <c r="F59" s="107"/>
    </row>
    <row r="60" spans="1:6">
      <c r="A60" s="171"/>
      <c r="B60" s="173" t="s">
        <v>65</v>
      </c>
      <c r="C60" s="172">
        <v>1</v>
      </c>
      <c r="D60" s="4">
        <v>44000</v>
      </c>
      <c r="E60" s="4">
        <f t="shared" si="2"/>
        <v>44000</v>
      </c>
      <c r="F60" s="107"/>
    </row>
    <row r="61" spans="1:6">
      <c r="A61" s="171"/>
      <c r="B61" s="173" t="s">
        <v>162</v>
      </c>
      <c r="C61" s="172">
        <v>7.5</v>
      </c>
      <c r="D61" s="4">
        <v>16000</v>
      </c>
      <c r="E61" s="4">
        <f t="shared" si="2"/>
        <v>120000</v>
      </c>
      <c r="F61" s="107"/>
    </row>
    <row r="62" spans="1:6">
      <c r="A62" s="171"/>
      <c r="B62" s="173" t="s">
        <v>59</v>
      </c>
      <c r="C62" s="172">
        <v>1</v>
      </c>
      <c r="D62" s="4">
        <v>49000</v>
      </c>
      <c r="E62" s="4">
        <f t="shared" si="2"/>
        <v>49000</v>
      </c>
      <c r="F62" s="107"/>
    </row>
    <row r="63" spans="1:6">
      <c r="A63" s="171"/>
      <c r="B63" s="173" t="s">
        <v>97</v>
      </c>
      <c r="C63" s="172">
        <v>1</v>
      </c>
      <c r="D63" s="4">
        <v>55000</v>
      </c>
      <c r="E63" s="4">
        <f t="shared" si="2"/>
        <v>55000</v>
      </c>
      <c r="F63" s="107"/>
    </row>
    <row r="64" spans="1:6">
      <c r="A64" s="171"/>
      <c r="B64" s="173" t="s">
        <v>18</v>
      </c>
      <c r="C64" s="172">
        <v>0.5</v>
      </c>
      <c r="D64" s="4">
        <v>72000</v>
      </c>
      <c r="E64" s="4">
        <f t="shared" si="2"/>
        <v>36000</v>
      </c>
      <c r="F64" s="107"/>
    </row>
    <row r="65" spans="1:6">
      <c r="A65" s="171"/>
      <c r="B65" s="173" t="s">
        <v>140</v>
      </c>
      <c r="C65" s="172">
        <v>0.2</v>
      </c>
      <c r="D65" s="4">
        <v>29000</v>
      </c>
      <c r="E65" s="4">
        <f t="shared" si="2"/>
        <v>5800</v>
      </c>
      <c r="F65" s="107"/>
    </row>
    <row r="66" spans="1:6">
      <c r="A66" s="171"/>
      <c r="B66" s="173" t="s">
        <v>153</v>
      </c>
      <c r="C66" s="172">
        <v>1</v>
      </c>
      <c r="D66" s="4">
        <v>50000</v>
      </c>
      <c r="E66" s="4">
        <f t="shared" si="2"/>
        <v>50000</v>
      </c>
      <c r="F66" s="107"/>
    </row>
    <row r="67" spans="1:6">
      <c r="A67" s="171"/>
      <c r="B67" s="173" t="s">
        <v>76</v>
      </c>
      <c r="C67" s="172">
        <v>0.5</v>
      </c>
      <c r="D67" s="4">
        <v>66000</v>
      </c>
      <c r="E67" s="4">
        <f t="shared" si="2"/>
        <v>33000</v>
      </c>
      <c r="F67" s="107"/>
    </row>
    <row r="68" spans="1:6">
      <c r="A68" s="171"/>
      <c r="B68" s="173" t="s">
        <v>77</v>
      </c>
      <c r="C68" s="172">
        <v>0.5</v>
      </c>
      <c r="D68" s="4">
        <v>105000</v>
      </c>
      <c r="E68" s="4">
        <f t="shared" si="2"/>
        <v>52500</v>
      </c>
      <c r="F68" s="107"/>
    </row>
    <row r="69" spans="1:6">
      <c r="A69" s="171"/>
      <c r="B69" s="173" t="s">
        <v>92</v>
      </c>
      <c r="C69" s="172">
        <v>30</v>
      </c>
      <c r="D69" s="4">
        <v>1000</v>
      </c>
      <c r="E69" s="4">
        <f t="shared" si="2"/>
        <v>30000</v>
      </c>
      <c r="F69" s="107"/>
    </row>
    <row r="70" spans="1:6">
      <c r="A70" s="171">
        <v>45934</v>
      </c>
      <c r="B70" s="173" t="s">
        <v>116</v>
      </c>
      <c r="C70" s="172">
        <v>4</v>
      </c>
      <c r="D70" s="4">
        <v>10000</v>
      </c>
      <c r="E70" s="4">
        <f t="shared" ref="E70:E101" si="3">SUM(C70*D70)</f>
        <v>40000</v>
      </c>
      <c r="F70" s="107">
        <f>SUM(E70:E91)</f>
        <v>1660800</v>
      </c>
    </row>
    <row r="71" spans="1:6">
      <c r="A71" s="171"/>
      <c r="B71" s="173" t="s">
        <v>59</v>
      </c>
      <c r="C71" s="172">
        <v>1</v>
      </c>
      <c r="D71" s="4">
        <v>39000</v>
      </c>
      <c r="E71" s="4">
        <f t="shared" si="3"/>
        <v>39000</v>
      </c>
      <c r="F71" s="107"/>
    </row>
    <row r="72" spans="1:6">
      <c r="A72" s="171"/>
      <c r="B72" s="173" t="s">
        <v>65</v>
      </c>
      <c r="C72" s="172">
        <v>2</v>
      </c>
      <c r="D72" s="4">
        <v>44000</v>
      </c>
      <c r="E72" s="4">
        <f t="shared" si="3"/>
        <v>88000</v>
      </c>
      <c r="F72" s="107"/>
    </row>
    <row r="73" spans="1:6">
      <c r="A73" s="171"/>
      <c r="B73" s="173" t="s">
        <v>71</v>
      </c>
      <c r="C73" s="172">
        <v>1.5</v>
      </c>
      <c r="D73" s="4">
        <v>75000</v>
      </c>
      <c r="E73" s="4">
        <f t="shared" si="3"/>
        <v>112500</v>
      </c>
      <c r="F73" s="107"/>
    </row>
    <row r="74" spans="1:6">
      <c r="A74" s="171"/>
      <c r="B74" s="173" t="s">
        <v>99</v>
      </c>
      <c r="C74" s="172">
        <v>0.1</v>
      </c>
      <c r="D74" s="4">
        <v>132000</v>
      </c>
      <c r="E74" s="4">
        <f t="shared" si="3"/>
        <v>13200</v>
      </c>
      <c r="F74" s="107"/>
    </row>
    <row r="75" spans="1:6">
      <c r="A75" s="171"/>
      <c r="B75" s="173" t="s">
        <v>142</v>
      </c>
      <c r="C75" s="172">
        <v>1</v>
      </c>
      <c r="D75" s="4">
        <v>35000</v>
      </c>
      <c r="E75" s="4">
        <f t="shared" si="3"/>
        <v>35000</v>
      </c>
      <c r="F75" s="107"/>
    </row>
    <row r="76" spans="1:6">
      <c r="A76" s="171"/>
      <c r="B76" s="173" t="s">
        <v>162</v>
      </c>
      <c r="C76" s="172">
        <v>8.5</v>
      </c>
      <c r="D76" s="4">
        <v>16000</v>
      </c>
      <c r="E76" s="4">
        <f t="shared" si="3"/>
        <v>136000</v>
      </c>
      <c r="F76" s="107"/>
    </row>
    <row r="77" spans="1:6">
      <c r="A77" s="171"/>
      <c r="B77" s="173" t="s">
        <v>97</v>
      </c>
      <c r="C77" s="172">
        <v>1</v>
      </c>
      <c r="D77" s="4">
        <v>55000</v>
      </c>
      <c r="E77" s="4">
        <f t="shared" si="3"/>
        <v>55000</v>
      </c>
      <c r="F77" s="107"/>
    </row>
    <row r="78" spans="1:6">
      <c r="A78" s="171"/>
      <c r="B78" s="173" t="s">
        <v>101</v>
      </c>
      <c r="C78" s="172">
        <v>0.2</v>
      </c>
      <c r="D78" s="4">
        <v>83000</v>
      </c>
      <c r="E78" s="4">
        <f t="shared" si="3"/>
        <v>16600</v>
      </c>
      <c r="F78" s="107"/>
    </row>
    <row r="79" spans="1:6">
      <c r="A79" s="171"/>
      <c r="B79" s="173" t="s">
        <v>102</v>
      </c>
      <c r="C79" s="172">
        <v>0.5</v>
      </c>
      <c r="D79" s="4">
        <v>50000</v>
      </c>
      <c r="E79" s="4">
        <f t="shared" si="3"/>
        <v>25000</v>
      </c>
      <c r="F79" s="107"/>
    </row>
    <row r="80" spans="1:6">
      <c r="A80" s="171"/>
      <c r="B80" s="173" t="s">
        <v>18</v>
      </c>
      <c r="C80" s="172">
        <v>0.5</v>
      </c>
      <c r="D80" s="4">
        <v>72000</v>
      </c>
      <c r="E80" s="4">
        <f t="shared" si="3"/>
        <v>36000</v>
      </c>
      <c r="F80" s="107"/>
    </row>
    <row r="81" spans="1:6">
      <c r="A81" s="171"/>
      <c r="B81" s="173" t="s">
        <v>153</v>
      </c>
      <c r="C81" s="172">
        <v>1</v>
      </c>
      <c r="D81" s="4">
        <v>50000</v>
      </c>
      <c r="E81" s="4">
        <f t="shared" si="3"/>
        <v>50000</v>
      </c>
      <c r="F81" s="107"/>
    </row>
    <row r="82" spans="1:6">
      <c r="A82" s="171"/>
      <c r="B82" s="173" t="s">
        <v>76</v>
      </c>
      <c r="C82" s="172">
        <v>0.5</v>
      </c>
      <c r="D82" s="4">
        <v>66000</v>
      </c>
      <c r="E82" s="4">
        <f t="shared" si="3"/>
        <v>33000</v>
      </c>
      <c r="F82" s="107"/>
    </row>
    <row r="83" spans="1:6">
      <c r="A83" s="171"/>
      <c r="B83" s="173" t="s">
        <v>77</v>
      </c>
      <c r="C83" s="172">
        <v>0.5</v>
      </c>
      <c r="D83" s="4">
        <v>105000</v>
      </c>
      <c r="E83" s="4">
        <f t="shared" si="3"/>
        <v>52500</v>
      </c>
      <c r="F83" s="107"/>
    </row>
    <row r="84" spans="1:6">
      <c r="A84" s="171"/>
      <c r="B84" s="173" t="s">
        <v>92</v>
      </c>
      <c r="C84" s="172">
        <v>25</v>
      </c>
      <c r="D84" s="4">
        <v>1000</v>
      </c>
      <c r="E84" s="4">
        <f t="shared" si="3"/>
        <v>25000</v>
      </c>
      <c r="F84" s="107"/>
    </row>
    <row r="85" spans="1:6">
      <c r="A85" s="171"/>
      <c r="B85" s="173" t="s">
        <v>140</v>
      </c>
      <c r="C85" s="172">
        <v>0.2</v>
      </c>
      <c r="D85" s="4">
        <v>29000</v>
      </c>
      <c r="E85" s="4">
        <f t="shared" si="3"/>
        <v>5800</v>
      </c>
      <c r="F85" s="107"/>
    </row>
    <row r="86" spans="1:6">
      <c r="A86" s="171"/>
      <c r="B86" s="173" t="s">
        <v>125</v>
      </c>
      <c r="C86" s="172">
        <v>2</v>
      </c>
      <c r="D86" s="4">
        <v>25000</v>
      </c>
      <c r="E86" s="4">
        <f t="shared" si="3"/>
        <v>50000</v>
      </c>
      <c r="F86" s="107"/>
    </row>
    <row r="87" spans="1:6">
      <c r="A87" s="171"/>
      <c r="B87" s="173" t="s">
        <v>39</v>
      </c>
      <c r="C87" s="172">
        <v>1</v>
      </c>
      <c r="D87" s="4">
        <v>75000</v>
      </c>
      <c r="E87" s="4">
        <f t="shared" si="3"/>
        <v>75000</v>
      </c>
      <c r="F87" s="107"/>
    </row>
    <row r="88" spans="1:6">
      <c r="A88" s="171"/>
      <c r="B88" s="173" t="s">
        <v>45</v>
      </c>
      <c r="C88" s="172">
        <v>2</v>
      </c>
      <c r="D88" s="4">
        <v>50000</v>
      </c>
      <c r="E88" s="4">
        <f t="shared" si="3"/>
        <v>100000</v>
      </c>
      <c r="F88" s="107"/>
    </row>
    <row r="89" spans="1:6">
      <c r="A89" s="171"/>
      <c r="B89" s="173" t="s">
        <v>161</v>
      </c>
      <c r="C89" s="172">
        <v>7</v>
      </c>
      <c r="D89" s="4">
        <v>66000</v>
      </c>
      <c r="E89" s="4">
        <f t="shared" si="3"/>
        <v>462000</v>
      </c>
      <c r="F89" s="107"/>
    </row>
    <row r="90" spans="1:6">
      <c r="A90" s="171"/>
      <c r="B90" s="173" t="s">
        <v>154</v>
      </c>
      <c r="C90" s="172">
        <v>3</v>
      </c>
      <c r="D90" s="4">
        <v>44000</v>
      </c>
      <c r="E90" s="4">
        <f t="shared" si="3"/>
        <v>132000</v>
      </c>
      <c r="F90" s="107"/>
    </row>
    <row r="91" spans="1:6">
      <c r="A91" s="171"/>
      <c r="B91" s="173" t="s">
        <v>90</v>
      </c>
      <c r="C91" s="172">
        <v>3.6</v>
      </c>
      <c r="D91" s="4">
        <v>22000</v>
      </c>
      <c r="E91" s="4">
        <f t="shared" si="3"/>
        <v>79200</v>
      </c>
      <c r="F91" s="107"/>
    </row>
    <row r="92" spans="1:6">
      <c r="A92" s="171">
        <v>45934</v>
      </c>
      <c r="B92" s="173" t="s">
        <v>48</v>
      </c>
      <c r="C92" s="172">
        <v>1</v>
      </c>
      <c r="D92" s="4">
        <v>51000</v>
      </c>
      <c r="E92" s="4">
        <f t="shared" si="3"/>
        <v>51000</v>
      </c>
      <c r="F92" s="107">
        <f>SUM(E92:E101)</f>
        <v>224900</v>
      </c>
    </row>
    <row r="93" spans="1:6">
      <c r="A93" s="171"/>
      <c r="B93" s="173" t="s">
        <v>96</v>
      </c>
      <c r="C93" s="172">
        <v>0.2</v>
      </c>
      <c r="D93" s="4">
        <v>72000</v>
      </c>
      <c r="E93" s="4">
        <f t="shared" si="3"/>
        <v>14400</v>
      </c>
      <c r="F93" s="107"/>
    </row>
    <row r="94" spans="1:6">
      <c r="A94" s="171"/>
      <c r="B94" s="173" t="s">
        <v>163</v>
      </c>
      <c r="C94" s="172">
        <v>0.3</v>
      </c>
      <c r="D94" s="4">
        <v>61000</v>
      </c>
      <c r="E94" s="4">
        <f t="shared" si="3"/>
        <v>18300</v>
      </c>
      <c r="F94" s="107"/>
    </row>
    <row r="95" spans="1:6">
      <c r="A95" s="171"/>
      <c r="B95" s="173" t="s">
        <v>83</v>
      </c>
      <c r="C95" s="172">
        <v>0.2</v>
      </c>
      <c r="D95" s="4">
        <v>61000</v>
      </c>
      <c r="E95" s="4">
        <f t="shared" si="3"/>
        <v>12200</v>
      </c>
      <c r="F95" s="107"/>
    </row>
    <row r="96" spans="1:6">
      <c r="A96" s="171"/>
      <c r="B96" s="173" t="s">
        <v>62</v>
      </c>
      <c r="C96" s="172">
        <v>0.1</v>
      </c>
      <c r="D96" s="4">
        <v>83000</v>
      </c>
      <c r="E96" s="4">
        <f t="shared" si="3"/>
        <v>8300</v>
      </c>
      <c r="F96" s="107"/>
    </row>
    <row r="97" spans="1:6">
      <c r="A97" s="171"/>
      <c r="B97" s="173" t="s">
        <v>157</v>
      </c>
      <c r="C97" s="172">
        <v>0.1</v>
      </c>
      <c r="D97" s="4">
        <v>121000</v>
      </c>
      <c r="E97" s="4">
        <f t="shared" si="3"/>
        <v>12100</v>
      </c>
      <c r="F97" s="107"/>
    </row>
    <row r="98" spans="1:6">
      <c r="A98" s="171"/>
      <c r="B98" s="173" t="s">
        <v>128</v>
      </c>
      <c r="C98" s="172">
        <v>0.1</v>
      </c>
      <c r="D98" s="4">
        <v>39000</v>
      </c>
      <c r="E98" s="4">
        <f t="shared" si="3"/>
        <v>3900</v>
      </c>
      <c r="F98" s="107"/>
    </row>
    <row r="99" spans="1:6">
      <c r="A99" s="171"/>
      <c r="B99" s="173" t="s">
        <v>60</v>
      </c>
      <c r="C99" s="172">
        <v>1.5</v>
      </c>
      <c r="D99" s="4">
        <v>11000</v>
      </c>
      <c r="E99" s="4">
        <f t="shared" si="3"/>
        <v>16500</v>
      </c>
      <c r="F99" s="107"/>
    </row>
    <row r="100" spans="1:6">
      <c r="A100" s="171"/>
      <c r="B100" s="173" t="s">
        <v>129</v>
      </c>
      <c r="C100" s="172">
        <v>0.3</v>
      </c>
      <c r="D100" s="4">
        <v>94000</v>
      </c>
      <c r="E100" s="4">
        <f t="shared" si="3"/>
        <v>28200</v>
      </c>
      <c r="F100" s="107"/>
    </row>
    <row r="101" spans="1:6">
      <c r="A101" s="171"/>
      <c r="B101" s="173" t="s">
        <v>61</v>
      </c>
      <c r="C101" s="172">
        <v>2</v>
      </c>
      <c r="D101" s="4">
        <v>30000</v>
      </c>
      <c r="E101" s="4">
        <f t="shared" si="3"/>
        <v>60000</v>
      </c>
      <c r="F101" s="107"/>
    </row>
    <row r="102" spans="1:6">
      <c r="A102" s="171">
        <v>45935</v>
      </c>
      <c r="B102" s="173" t="s">
        <v>19</v>
      </c>
      <c r="C102" s="172">
        <v>1</v>
      </c>
      <c r="D102" s="4">
        <v>135000</v>
      </c>
      <c r="E102" s="4">
        <f t="shared" ref="E102:E113" si="4">SUM(C102*D102)</f>
        <v>135000</v>
      </c>
      <c r="F102" s="107">
        <f>SUM(E102:E113)</f>
        <v>1058800</v>
      </c>
    </row>
    <row r="103" spans="1:6">
      <c r="A103" s="171"/>
      <c r="B103" s="173" t="s">
        <v>93</v>
      </c>
      <c r="C103" s="172">
        <v>7</v>
      </c>
      <c r="D103" s="4">
        <v>26000</v>
      </c>
      <c r="E103" s="4">
        <f t="shared" si="4"/>
        <v>182000</v>
      </c>
      <c r="F103" s="107"/>
    </row>
    <row r="104" spans="1:6">
      <c r="A104" s="171"/>
      <c r="B104" s="173" t="s">
        <v>65</v>
      </c>
      <c r="C104" s="172">
        <v>1</v>
      </c>
      <c r="D104" s="4">
        <v>44000</v>
      </c>
      <c r="E104" s="4">
        <f t="shared" si="4"/>
        <v>44000</v>
      </c>
      <c r="F104" s="107"/>
    </row>
    <row r="105" spans="1:6">
      <c r="A105" s="171"/>
      <c r="B105" s="173" t="s">
        <v>71</v>
      </c>
      <c r="C105" s="172">
        <v>1</v>
      </c>
      <c r="D105" s="4">
        <v>75000</v>
      </c>
      <c r="E105" s="4">
        <f t="shared" si="4"/>
        <v>75000</v>
      </c>
      <c r="F105" s="107"/>
    </row>
    <row r="106" spans="1:6">
      <c r="A106" s="171"/>
      <c r="B106" s="173" t="s">
        <v>98</v>
      </c>
      <c r="C106" s="172">
        <v>0.1</v>
      </c>
      <c r="D106" s="4">
        <v>72000</v>
      </c>
      <c r="E106" s="4">
        <f t="shared" si="4"/>
        <v>7200</v>
      </c>
      <c r="F106" s="107"/>
    </row>
    <row r="107" spans="1:6">
      <c r="A107" s="171"/>
      <c r="B107" s="173" t="s">
        <v>101</v>
      </c>
      <c r="C107" s="172">
        <v>0.3</v>
      </c>
      <c r="D107" s="4">
        <v>83000</v>
      </c>
      <c r="E107" s="4">
        <f t="shared" si="4"/>
        <v>24900</v>
      </c>
      <c r="F107" s="107"/>
    </row>
    <row r="108" spans="1:6">
      <c r="A108" s="171"/>
      <c r="B108" s="173" t="s">
        <v>145</v>
      </c>
      <c r="C108" s="172">
        <v>1</v>
      </c>
      <c r="D108" s="4">
        <v>25000</v>
      </c>
      <c r="E108" s="4">
        <f t="shared" si="4"/>
        <v>25000</v>
      </c>
      <c r="F108" s="107"/>
    </row>
    <row r="109" spans="1:6">
      <c r="A109" s="171"/>
      <c r="B109" s="173" t="s">
        <v>129</v>
      </c>
      <c r="C109" s="172">
        <v>0.3</v>
      </c>
      <c r="D109" s="4">
        <v>94000</v>
      </c>
      <c r="E109" s="4">
        <f t="shared" si="4"/>
        <v>28200</v>
      </c>
      <c r="F109" s="107"/>
    </row>
    <row r="110" spans="1:6">
      <c r="A110" s="171"/>
      <c r="B110" s="173" t="s">
        <v>130</v>
      </c>
      <c r="C110" s="172">
        <v>0.3</v>
      </c>
      <c r="D110" s="4">
        <v>105000</v>
      </c>
      <c r="E110" s="4">
        <f t="shared" si="4"/>
        <v>31500</v>
      </c>
      <c r="F110" s="107"/>
    </row>
    <row r="111" spans="1:6">
      <c r="A111" s="171"/>
      <c r="B111" s="173" t="s">
        <v>51</v>
      </c>
      <c r="C111" s="172">
        <v>1</v>
      </c>
      <c r="D111" s="4">
        <v>275000</v>
      </c>
      <c r="E111" s="4">
        <f t="shared" si="4"/>
        <v>275000</v>
      </c>
      <c r="F111" s="107"/>
    </row>
    <row r="112" spans="1:6">
      <c r="A112" s="171"/>
      <c r="B112" s="173" t="s">
        <v>7</v>
      </c>
      <c r="C112" s="172">
        <v>2</v>
      </c>
      <c r="D112" s="4">
        <v>110000</v>
      </c>
      <c r="E112" s="4">
        <f t="shared" si="4"/>
        <v>220000</v>
      </c>
      <c r="F112" s="107"/>
    </row>
    <row r="113" spans="1:6">
      <c r="A113" s="171"/>
      <c r="B113" s="173" t="s">
        <v>60</v>
      </c>
      <c r="C113" s="172">
        <v>1</v>
      </c>
      <c r="D113" s="4">
        <v>11000</v>
      </c>
      <c r="E113" s="4">
        <f t="shared" si="4"/>
        <v>11000</v>
      </c>
      <c r="F113" s="107"/>
    </row>
    <row r="114" spans="1:6">
      <c r="A114" s="171">
        <v>45936</v>
      </c>
      <c r="B114" s="173" t="s">
        <v>90</v>
      </c>
      <c r="C114" s="172">
        <v>2</v>
      </c>
      <c r="D114" s="4">
        <v>22000</v>
      </c>
      <c r="E114" s="4">
        <f t="shared" ref="E114:E133" si="5">SUM(C114*D114)</f>
        <v>44000</v>
      </c>
      <c r="F114" s="107">
        <f>SUM(E114:E133)</f>
        <v>1200200</v>
      </c>
    </row>
    <row r="115" spans="1:6">
      <c r="A115" s="171"/>
      <c r="B115" s="173" t="s">
        <v>94</v>
      </c>
      <c r="C115" s="172">
        <v>5</v>
      </c>
      <c r="D115" s="4">
        <v>25000</v>
      </c>
      <c r="E115" s="4">
        <f t="shared" si="5"/>
        <v>125000</v>
      </c>
      <c r="F115" s="107"/>
    </row>
    <row r="116" spans="1:6">
      <c r="A116" s="171"/>
      <c r="B116" s="173" t="s">
        <v>93</v>
      </c>
      <c r="C116" s="172">
        <v>10</v>
      </c>
      <c r="D116" s="4">
        <v>26000</v>
      </c>
      <c r="E116" s="4">
        <f t="shared" si="5"/>
        <v>260000</v>
      </c>
      <c r="F116" s="107"/>
    </row>
    <row r="117" spans="1:6">
      <c r="A117" s="171"/>
      <c r="B117" s="173" t="s">
        <v>128</v>
      </c>
      <c r="C117" s="172">
        <v>0.1</v>
      </c>
      <c r="D117" s="4">
        <v>50000</v>
      </c>
      <c r="E117" s="4">
        <f t="shared" si="5"/>
        <v>5000</v>
      </c>
      <c r="F117" s="107"/>
    </row>
    <row r="118" spans="1:6">
      <c r="A118" s="171"/>
      <c r="B118" s="173" t="s">
        <v>131</v>
      </c>
      <c r="C118" s="172">
        <v>1</v>
      </c>
      <c r="D118" s="4">
        <v>72000</v>
      </c>
      <c r="E118" s="4">
        <f t="shared" si="5"/>
        <v>72000</v>
      </c>
      <c r="F118" s="107"/>
    </row>
    <row r="119" spans="1:6">
      <c r="A119" s="171"/>
      <c r="B119" s="173" t="s">
        <v>83</v>
      </c>
      <c r="C119" s="172">
        <v>0.3</v>
      </c>
      <c r="D119" s="4">
        <v>61000</v>
      </c>
      <c r="E119" s="4">
        <f t="shared" si="5"/>
        <v>18300</v>
      </c>
      <c r="F119" s="107"/>
    </row>
    <row r="120" spans="1:6">
      <c r="A120" s="171"/>
      <c r="B120" s="173" t="s">
        <v>163</v>
      </c>
      <c r="C120" s="172">
        <v>0.3</v>
      </c>
      <c r="D120" s="4">
        <v>61000</v>
      </c>
      <c r="E120" s="4">
        <f t="shared" si="5"/>
        <v>18300</v>
      </c>
      <c r="F120" s="107"/>
    </row>
    <row r="121" spans="1:6">
      <c r="A121" s="171"/>
      <c r="B121" s="173" t="s">
        <v>17</v>
      </c>
      <c r="C121" s="172">
        <v>2</v>
      </c>
      <c r="D121" s="4">
        <v>33000</v>
      </c>
      <c r="E121" s="4">
        <f t="shared" si="5"/>
        <v>66000</v>
      </c>
      <c r="F121" s="107"/>
    </row>
    <row r="122" spans="1:6">
      <c r="A122" s="171"/>
      <c r="B122" s="173" t="s">
        <v>91</v>
      </c>
      <c r="C122" s="172">
        <v>0.5</v>
      </c>
      <c r="D122" s="4">
        <v>83000</v>
      </c>
      <c r="E122" s="4">
        <f t="shared" si="5"/>
        <v>41500</v>
      </c>
      <c r="F122" s="107"/>
    </row>
    <row r="123" spans="1:6">
      <c r="A123" s="171"/>
      <c r="B123" s="173" t="s">
        <v>101</v>
      </c>
      <c r="C123" s="172">
        <v>0.2</v>
      </c>
      <c r="D123" s="4">
        <v>83000</v>
      </c>
      <c r="E123" s="4">
        <f t="shared" si="5"/>
        <v>16600</v>
      </c>
      <c r="F123" s="107"/>
    </row>
    <row r="124" spans="1:6">
      <c r="A124" s="171"/>
      <c r="B124" s="173" t="s">
        <v>153</v>
      </c>
      <c r="C124" s="172">
        <v>1</v>
      </c>
      <c r="D124" s="4">
        <v>50000</v>
      </c>
      <c r="E124" s="4">
        <f t="shared" si="5"/>
        <v>50000</v>
      </c>
      <c r="F124" s="107"/>
    </row>
    <row r="125" spans="1:6">
      <c r="A125" s="171"/>
      <c r="B125" s="173" t="s">
        <v>18</v>
      </c>
      <c r="C125" s="172">
        <v>0.5</v>
      </c>
      <c r="D125" s="4">
        <v>72000</v>
      </c>
      <c r="E125" s="4">
        <f t="shared" si="5"/>
        <v>36000</v>
      </c>
      <c r="F125" s="107"/>
    </row>
    <row r="126" spans="1:6">
      <c r="A126" s="171"/>
      <c r="B126" s="173" t="s">
        <v>102</v>
      </c>
      <c r="C126" s="172">
        <v>0.5</v>
      </c>
      <c r="D126" s="4">
        <v>50000</v>
      </c>
      <c r="E126" s="4">
        <f t="shared" si="5"/>
        <v>25000</v>
      </c>
      <c r="F126" s="107"/>
    </row>
    <row r="127" spans="1:6">
      <c r="A127" s="171"/>
      <c r="B127" s="173" t="s">
        <v>76</v>
      </c>
      <c r="C127" s="172">
        <v>0.5</v>
      </c>
      <c r="D127" s="4">
        <v>66000</v>
      </c>
      <c r="E127" s="4">
        <f t="shared" si="5"/>
        <v>33000</v>
      </c>
      <c r="F127" s="107"/>
    </row>
    <row r="128" spans="1:6">
      <c r="A128" s="171"/>
      <c r="B128" s="173" t="s">
        <v>77</v>
      </c>
      <c r="C128" s="172">
        <v>0.5</v>
      </c>
      <c r="D128" s="4">
        <v>105000</v>
      </c>
      <c r="E128" s="4">
        <f t="shared" si="5"/>
        <v>52500</v>
      </c>
      <c r="F128" s="107"/>
    </row>
    <row r="129" spans="1:6">
      <c r="A129" s="171"/>
      <c r="B129" s="173" t="s">
        <v>50</v>
      </c>
      <c r="C129" s="172">
        <v>1</v>
      </c>
      <c r="D129" s="4">
        <v>50000</v>
      </c>
      <c r="E129" s="4">
        <f t="shared" si="5"/>
        <v>50000</v>
      </c>
      <c r="F129" s="107"/>
    </row>
    <row r="130" spans="1:6">
      <c r="A130" s="171"/>
      <c r="B130" s="173" t="s">
        <v>65</v>
      </c>
      <c r="C130" s="172">
        <v>1</v>
      </c>
      <c r="D130" s="4">
        <v>44000</v>
      </c>
      <c r="E130" s="4">
        <f t="shared" si="5"/>
        <v>44000</v>
      </c>
      <c r="F130" s="107"/>
    </row>
    <row r="131" spans="1:6">
      <c r="A131" s="171"/>
      <c r="B131" s="173" t="s">
        <v>59</v>
      </c>
      <c r="C131" s="172">
        <v>2</v>
      </c>
      <c r="D131" s="4">
        <v>49000</v>
      </c>
      <c r="E131" s="4">
        <f t="shared" si="5"/>
        <v>98000</v>
      </c>
      <c r="F131" s="107"/>
    </row>
    <row r="132" spans="1:6">
      <c r="A132" s="171"/>
      <c r="B132" s="173" t="s">
        <v>71</v>
      </c>
      <c r="C132" s="172">
        <v>1</v>
      </c>
      <c r="D132" s="4">
        <v>105000</v>
      </c>
      <c r="E132" s="4">
        <f t="shared" si="5"/>
        <v>105000</v>
      </c>
      <c r="F132" s="107"/>
    </row>
    <row r="133" spans="1:6">
      <c r="A133" s="171"/>
      <c r="B133" s="173" t="s">
        <v>116</v>
      </c>
      <c r="C133" s="172">
        <v>4</v>
      </c>
      <c r="D133" s="4">
        <v>10000</v>
      </c>
      <c r="E133" s="4">
        <f t="shared" si="5"/>
        <v>40000</v>
      </c>
      <c r="F133" s="107"/>
    </row>
    <row r="134" spans="1:6">
      <c r="A134" s="171">
        <v>45937</v>
      </c>
      <c r="B134" s="173" t="s">
        <v>164</v>
      </c>
      <c r="C134" s="172">
        <v>0.5</v>
      </c>
      <c r="D134" s="4">
        <v>200000</v>
      </c>
      <c r="E134" s="4">
        <f t="shared" ref="E134:E160" si="6">SUM(C134*D134)</f>
        <v>100000</v>
      </c>
      <c r="F134" s="107">
        <f>SUM(E134:E155)</f>
        <v>1828390</v>
      </c>
    </row>
    <row r="135" spans="1:6">
      <c r="A135" s="171"/>
      <c r="B135" s="173" t="s">
        <v>105</v>
      </c>
      <c r="C135" s="172">
        <v>3</v>
      </c>
      <c r="D135" s="4">
        <v>75000</v>
      </c>
      <c r="E135" s="4">
        <f t="shared" si="6"/>
        <v>225000</v>
      </c>
      <c r="F135" s="107"/>
    </row>
    <row r="136" spans="1:6">
      <c r="A136" s="171"/>
      <c r="B136" s="173" t="s">
        <v>10</v>
      </c>
      <c r="C136" s="172">
        <v>0.5</v>
      </c>
      <c r="D136" s="4">
        <v>135000</v>
      </c>
      <c r="E136" s="4">
        <f t="shared" si="6"/>
        <v>67500</v>
      </c>
      <c r="F136" s="107"/>
    </row>
    <row r="137" spans="1:6">
      <c r="A137" s="171"/>
      <c r="B137" s="173" t="s">
        <v>161</v>
      </c>
      <c r="C137" s="172">
        <v>5</v>
      </c>
      <c r="D137" s="4">
        <v>66000</v>
      </c>
      <c r="E137" s="4">
        <f t="shared" si="6"/>
        <v>330000</v>
      </c>
      <c r="F137" s="107"/>
    </row>
    <row r="138" spans="1:6">
      <c r="A138" s="171"/>
      <c r="B138" s="173" t="s">
        <v>93</v>
      </c>
      <c r="C138" s="172">
        <v>5</v>
      </c>
      <c r="D138" s="4">
        <v>26000</v>
      </c>
      <c r="E138" s="4">
        <f t="shared" si="6"/>
        <v>130000</v>
      </c>
      <c r="F138" s="107"/>
    </row>
    <row r="139" spans="1:6">
      <c r="A139" s="171"/>
      <c r="B139" s="173" t="s">
        <v>90</v>
      </c>
      <c r="C139" s="172">
        <v>1.8</v>
      </c>
      <c r="D139" s="4">
        <v>22000</v>
      </c>
      <c r="E139" s="4">
        <f t="shared" si="6"/>
        <v>39600</v>
      </c>
      <c r="F139" s="107"/>
    </row>
    <row r="140" spans="1:6">
      <c r="A140" s="171"/>
      <c r="B140" s="173" t="s">
        <v>30</v>
      </c>
      <c r="C140" s="172">
        <v>2</v>
      </c>
      <c r="D140" s="4">
        <v>185000</v>
      </c>
      <c r="E140" s="4">
        <f t="shared" si="6"/>
        <v>370000</v>
      </c>
      <c r="F140" s="107"/>
    </row>
    <row r="141" spans="1:6">
      <c r="A141" s="171"/>
      <c r="B141" s="173" t="s">
        <v>83</v>
      </c>
      <c r="C141" s="172">
        <v>0.3</v>
      </c>
      <c r="D141" s="4">
        <v>61000</v>
      </c>
      <c r="E141" s="4">
        <f t="shared" si="6"/>
        <v>18300</v>
      </c>
      <c r="F141" s="107"/>
    </row>
    <row r="142" spans="1:6">
      <c r="A142" s="171"/>
      <c r="B142" s="173" t="s">
        <v>151</v>
      </c>
      <c r="C142" s="172">
        <v>0.3</v>
      </c>
      <c r="D142" s="4">
        <v>70000</v>
      </c>
      <c r="E142" s="4">
        <f t="shared" si="6"/>
        <v>21000</v>
      </c>
      <c r="F142" s="107"/>
    </row>
    <row r="143" spans="1:6">
      <c r="A143" s="171"/>
      <c r="B143" s="173" t="s">
        <v>96</v>
      </c>
      <c r="C143" s="172">
        <v>0.3</v>
      </c>
      <c r="D143" s="4">
        <v>72000</v>
      </c>
      <c r="E143" s="4">
        <f t="shared" si="6"/>
        <v>21600</v>
      </c>
      <c r="F143" s="107"/>
    </row>
    <row r="144" spans="1:6">
      <c r="A144" s="171"/>
      <c r="B144" s="173" t="s">
        <v>62</v>
      </c>
      <c r="C144" s="172">
        <v>0.1</v>
      </c>
      <c r="D144" s="4">
        <v>83000</v>
      </c>
      <c r="E144" s="4">
        <f t="shared" si="6"/>
        <v>8300</v>
      </c>
      <c r="F144" s="107"/>
    </row>
    <row r="145" spans="1:6">
      <c r="A145" s="171"/>
      <c r="B145" s="173" t="s">
        <v>157</v>
      </c>
      <c r="C145" s="172">
        <v>0.07</v>
      </c>
      <c r="D145" s="4">
        <v>121000</v>
      </c>
      <c r="E145" s="4">
        <f t="shared" si="6"/>
        <v>8470</v>
      </c>
      <c r="F145" s="107"/>
    </row>
    <row r="146" spans="1:6">
      <c r="A146" s="171"/>
      <c r="B146" s="173" t="s">
        <v>113</v>
      </c>
      <c r="C146" s="172">
        <v>0.06</v>
      </c>
      <c r="D146" s="4">
        <v>72000</v>
      </c>
      <c r="E146" s="4">
        <f t="shared" si="6"/>
        <v>4320</v>
      </c>
      <c r="F146" s="107"/>
    </row>
    <row r="147" spans="1:6">
      <c r="A147" s="171"/>
      <c r="B147" s="173" t="s">
        <v>128</v>
      </c>
      <c r="C147" s="172">
        <v>0.1</v>
      </c>
      <c r="D147" s="4">
        <v>39000</v>
      </c>
      <c r="E147" s="4">
        <f t="shared" si="6"/>
        <v>3900</v>
      </c>
      <c r="F147" s="107"/>
    </row>
    <row r="148" spans="1:6">
      <c r="A148" s="171"/>
      <c r="B148" s="173" t="s">
        <v>160</v>
      </c>
      <c r="C148" s="172">
        <v>1</v>
      </c>
      <c r="D148" s="4">
        <v>200000</v>
      </c>
      <c r="E148" s="4">
        <f t="shared" si="6"/>
        <v>200000</v>
      </c>
      <c r="F148" s="107"/>
    </row>
    <row r="149" spans="1:6">
      <c r="A149" s="171"/>
      <c r="B149" s="173" t="s">
        <v>61</v>
      </c>
      <c r="C149" s="172">
        <v>1</v>
      </c>
      <c r="D149" s="4">
        <v>22000</v>
      </c>
      <c r="E149" s="4">
        <f t="shared" si="6"/>
        <v>22000</v>
      </c>
      <c r="F149" s="107"/>
    </row>
    <row r="150" spans="1:6">
      <c r="A150" s="171"/>
      <c r="B150" s="173" t="s">
        <v>91</v>
      </c>
      <c r="C150" s="172">
        <v>1</v>
      </c>
      <c r="D150" s="4">
        <v>83000</v>
      </c>
      <c r="E150" s="4">
        <f t="shared" si="6"/>
        <v>83000</v>
      </c>
      <c r="F150" s="107"/>
    </row>
    <row r="151" spans="1:6">
      <c r="A151" s="171"/>
      <c r="B151" s="173" t="s">
        <v>99</v>
      </c>
      <c r="C151" s="172">
        <v>0.1</v>
      </c>
      <c r="D151" s="4">
        <v>132000</v>
      </c>
      <c r="E151" s="4">
        <f t="shared" si="6"/>
        <v>13200</v>
      </c>
      <c r="F151" s="107"/>
    </row>
    <row r="152" spans="1:6">
      <c r="A152" s="171"/>
      <c r="B152" s="173" t="s">
        <v>59</v>
      </c>
      <c r="C152" s="172">
        <v>1</v>
      </c>
      <c r="D152" s="4">
        <v>49000</v>
      </c>
      <c r="E152" s="4">
        <f t="shared" si="6"/>
        <v>49000</v>
      </c>
      <c r="F152" s="107"/>
    </row>
    <row r="153" spans="1:6">
      <c r="A153" s="171"/>
      <c r="B153" s="173" t="s">
        <v>65</v>
      </c>
      <c r="C153" s="172">
        <v>1</v>
      </c>
      <c r="D153" s="4">
        <v>44000</v>
      </c>
      <c r="E153" s="4">
        <f t="shared" si="6"/>
        <v>44000</v>
      </c>
      <c r="F153" s="107"/>
    </row>
    <row r="154" spans="1:6">
      <c r="A154" s="171"/>
      <c r="B154" s="173" t="s">
        <v>18</v>
      </c>
      <c r="C154" s="172">
        <v>0.5</v>
      </c>
      <c r="D154" s="4">
        <v>72000</v>
      </c>
      <c r="E154" s="4">
        <f t="shared" si="6"/>
        <v>36000</v>
      </c>
      <c r="F154" s="107"/>
    </row>
    <row r="155" spans="1:6">
      <c r="A155" s="171"/>
      <c r="B155" s="173" t="s">
        <v>101</v>
      </c>
      <c r="C155" s="172">
        <v>0.4</v>
      </c>
      <c r="D155" s="4">
        <v>83000</v>
      </c>
      <c r="E155" s="4">
        <f t="shared" si="6"/>
        <v>33200</v>
      </c>
      <c r="F155" s="107"/>
    </row>
    <row r="156" spans="1:6">
      <c r="A156" s="171">
        <v>45937</v>
      </c>
      <c r="B156" s="173" t="s">
        <v>153</v>
      </c>
      <c r="C156" s="172">
        <v>1</v>
      </c>
      <c r="D156" s="4">
        <v>50000</v>
      </c>
      <c r="E156" s="4">
        <f t="shared" si="6"/>
        <v>50000</v>
      </c>
      <c r="F156" s="107">
        <f>SUM(E156:E160)</f>
        <v>226500</v>
      </c>
    </row>
    <row r="157" spans="1:6">
      <c r="A157" s="171"/>
      <c r="B157" s="173" t="s">
        <v>76</v>
      </c>
      <c r="C157" s="172">
        <v>0.5</v>
      </c>
      <c r="D157" s="4">
        <v>66000</v>
      </c>
      <c r="E157" s="4">
        <f t="shared" si="6"/>
        <v>33000</v>
      </c>
      <c r="F157" s="107"/>
    </row>
    <row r="158" spans="1:6">
      <c r="A158" s="171"/>
      <c r="B158" s="173" t="s">
        <v>77</v>
      </c>
      <c r="C158" s="172">
        <v>0.5</v>
      </c>
      <c r="D158" s="4">
        <v>105000</v>
      </c>
      <c r="E158" s="4">
        <f t="shared" si="6"/>
        <v>52500</v>
      </c>
      <c r="F158" s="107"/>
    </row>
    <row r="159" spans="1:6">
      <c r="A159" s="171"/>
      <c r="B159" s="173" t="s">
        <v>92</v>
      </c>
      <c r="C159" s="172">
        <v>30</v>
      </c>
      <c r="D159" s="4">
        <v>1000</v>
      </c>
      <c r="E159" s="4">
        <f t="shared" si="6"/>
        <v>30000</v>
      </c>
      <c r="F159" s="107"/>
    </row>
    <row r="160" spans="1:6">
      <c r="A160" s="171"/>
      <c r="B160" s="173" t="s">
        <v>100</v>
      </c>
      <c r="C160" s="172">
        <v>1</v>
      </c>
      <c r="D160" s="4">
        <v>61000</v>
      </c>
      <c r="E160" s="4">
        <f t="shared" si="6"/>
        <v>61000</v>
      </c>
      <c r="F160" s="107"/>
    </row>
    <row r="161" spans="1:6">
      <c r="A161" s="171">
        <v>45938</v>
      </c>
      <c r="B161" s="173" t="s">
        <v>165</v>
      </c>
      <c r="C161" s="172">
        <v>1</v>
      </c>
      <c r="D161" s="4">
        <v>17000</v>
      </c>
      <c r="E161" s="4">
        <f t="shared" ref="E161:E180" si="7">SUM(C161*D161)</f>
        <v>17000</v>
      </c>
      <c r="F161" s="107">
        <f>SUM(E161:E180)</f>
        <v>935420</v>
      </c>
    </row>
    <row r="162" spans="1:6">
      <c r="A162" s="171"/>
      <c r="B162" s="173" t="s">
        <v>61</v>
      </c>
      <c r="C162" s="172">
        <v>1</v>
      </c>
      <c r="D162" s="4">
        <v>22000</v>
      </c>
      <c r="E162" s="4">
        <f t="shared" si="7"/>
        <v>22000</v>
      </c>
      <c r="F162" s="107"/>
    </row>
    <row r="163" spans="1:6">
      <c r="A163" s="171"/>
      <c r="B163" s="173" t="s">
        <v>62</v>
      </c>
      <c r="C163" s="172">
        <v>0.1</v>
      </c>
      <c r="D163" s="4">
        <v>83000</v>
      </c>
      <c r="E163" s="4">
        <f t="shared" si="7"/>
        <v>8300</v>
      </c>
      <c r="F163" s="107"/>
    </row>
    <row r="164" spans="1:6">
      <c r="A164" s="171"/>
      <c r="B164" s="173" t="s">
        <v>157</v>
      </c>
      <c r="C164" s="172">
        <v>0.07</v>
      </c>
      <c r="D164" s="4">
        <v>121000</v>
      </c>
      <c r="E164" s="4">
        <f t="shared" si="7"/>
        <v>8470</v>
      </c>
      <c r="F164" s="107"/>
    </row>
    <row r="165" spans="1:6">
      <c r="A165" s="171"/>
      <c r="B165" s="173" t="s">
        <v>166</v>
      </c>
      <c r="C165" s="172">
        <v>0.07</v>
      </c>
      <c r="D165" s="4">
        <v>165000</v>
      </c>
      <c r="E165" s="4">
        <f t="shared" si="7"/>
        <v>11550</v>
      </c>
      <c r="F165" s="107"/>
    </row>
    <row r="166" spans="1:6">
      <c r="A166" s="171"/>
      <c r="B166" s="173" t="s">
        <v>17</v>
      </c>
      <c r="C166" s="172">
        <v>2</v>
      </c>
      <c r="D166" s="4">
        <v>33000</v>
      </c>
      <c r="E166" s="4">
        <f t="shared" si="7"/>
        <v>66000</v>
      </c>
      <c r="F166" s="107"/>
    </row>
    <row r="167" spans="1:6">
      <c r="A167" s="171"/>
      <c r="B167" s="173" t="s">
        <v>90</v>
      </c>
      <c r="C167" s="172">
        <v>3.9</v>
      </c>
      <c r="D167" s="4">
        <v>22000</v>
      </c>
      <c r="E167" s="4">
        <f t="shared" si="7"/>
        <v>85800</v>
      </c>
      <c r="F167" s="107"/>
    </row>
    <row r="168" spans="1:6">
      <c r="A168" s="171"/>
      <c r="B168" s="173" t="s">
        <v>104</v>
      </c>
      <c r="C168" s="172">
        <v>2</v>
      </c>
      <c r="D168" s="4">
        <v>20000</v>
      </c>
      <c r="E168" s="4">
        <f t="shared" si="7"/>
        <v>40000</v>
      </c>
      <c r="F168" s="107"/>
    </row>
    <row r="169" spans="1:6">
      <c r="A169" s="171"/>
      <c r="B169" s="173" t="s">
        <v>86</v>
      </c>
      <c r="C169" s="172">
        <v>2</v>
      </c>
      <c r="D169" s="4">
        <v>25000</v>
      </c>
      <c r="E169" s="4">
        <f t="shared" si="7"/>
        <v>50000</v>
      </c>
      <c r="F169" s="107"/>
    </row>
    <row r="170" spans="1:6">
      <c r="A170" s="171"/>
      <c r="B170" s="173" t="s">
        <v>93</v>
      </c>
      <c r="C170" s="172">
        <v>5</v>
      </c>
      <c r="D170" s="4">
        <v>26000</v>
      </c>
      <c r="E170" s="4">
        <f t="shared" si="7"/>
        <v>130000</v>
      </c>
      <c r="F170" s="107"/>
    </row>
    <row r="171" spans="1:6">
      <c r="A171" s="171"/>
      <c r="B171" s="173" t="s">
        <v>101</v>
      </c>
      <c r="C171" s="172">
        <v>0.2</v>
      </c>
      <c r="D171" s="4">
        <v>83000</v>
      </c>
      <c r="E171" s="4">
        <f t="shared" si="7"/>
        <v>16600</v>
      </c>
      <c r="F171" s="107"/>
    </row>
    <row r="172" spans="1:6">
      <c r="A172" s="171"/>
      <c r="B172" s="173" t="s">
        <v>18</v>
      </c>
      <c r="C172" s="172">
        <v>1</v>
      </c>
      <c r="D172" s="4">
        <v>72000</v>
      </c>
      <c r="E172" s="4">
        <f t="shared" si="7"/>
        <v>72000</v>
      </c>
      <c r="F172" s="107"/>
    </row>
    <row r="173" spans="1:6">
      <c r="A173" s="171"/>
      <c r="B173" s="173" t="s">
        <v>102</v>
      </c>
      <c r="C173" s="172">
        <v>0.4</v>
      </c>
      <c r="D173" s="4">
        <v>50000</v>
      </c>
      <c r="E173" s="4">
        <f t="shared" si="7"/>
        <v>20000</v>
      </c>
      <c r="F173" s="107"/>
    </row>
    <row r="174" spans="1:6">
      <c r="A174" s="171"/>
      <c r="B174" s="173" t="s">
        <v>140</v>
      </c>
      <c r="C174" s="172">
        <v>0.3</v>
      </c>
      <c r="D174" s="4">
        <v>29000</v>
      </c>
      <c r="E174" s="4">
        <f t="shared" si="7"/>
        <v>8700</v>
      </c>
      <c r="F174" s="107"/>
    </row>
    <row r="175" spans="1:6">
      <c r="A175" s="171"/>
      <c r="B175" s="173" t="s">
        <v>142</v>
      </c>
      <c r="C175" s="172">
        <v>1</v>
      </c>
      <c r="D175" s="4">
        <v>35000</v>
      </c>
      <c r="E175" s="4">
        <f t="shared" si="7"/>
        <v>35000</v>
      </c>
      <c r="F175" s="107"/>
    </row>
    <row r="176" spans="1:6">
      <c r="A176" s="171"/>
      <c r="B176" s="173" t="s">
        <v>50</v>
      </c>
      <c r="C176" s="172">
        <v>1</v>
      </c>
      <c r="D176" s="4">
        <v>50000</v>
      </c>
      <c r="E176" s="4">
        <f t="shared" si="7"/>
        <v>50000</v>
      </c>
      <c r="F176" s="107"/>
    </row>
    <row r="177" spans="1:6">
      <c r="A177" s="171"/>
      <c r="B177" s="173" t="s">
        <v>65</v>
      </c>
      <c r="C177" s="172">
        <v>1</v>
      </c>
      <c r="D177" s="4">
        <v>44000</v>
      </c>
      <c r="E177" s="4">
        <f t="shared" si="7"/>
        <v>44000</v>
      </c>
      <c r="F177" s="107"/>
    </row>
    <row r="178" spans="1:6">
      <c r="A178" s="171"/>
      <c r="B178" s="173" t="s">
        <v>13</v>
      </c>
      <c r="C178" s="172">
        <v>1</v>
      </c>
      <c r="D178" s="4">
        <v>145000</v>
      </c>
      <c r="E178" s="4">
        <f t="shared" si="7"/>
        <v>145000</v>
      </c>
      <c r="F178" s="107"/>
    </row>
    <row r="179" spans="1:6">
      <c r="A179" s="171"/>
      <c r="B179" s="173" t="s">
        <v>125</v>
      </c>
      <c r="C179" s="172">
        <v>2</v>
      </c>
      <c r="D179" s="4">
        <v>25000</v>
      </c>
      <c r="E179" s="4">
        <f t="shared" si="7"/>
        <v>50000</v>
      </c>
      <c r="F179" s="107"/>
    </row>
    <row r="180" spans="1:6">
      <c r="A180" s="171"/>
      <c r="B180" s="173" t="s">
        <v>97</v>
      </c>
      <c r="C180" s="172">
        <v>1</v>
      </c>
      <c r="D180" s="4">
        <v>55000</v>
      </c>
      <c r="E180" s="4">
        <f t="shared" si="7"/>
        <v>55000</v>
      </c>
      <c r="F180" s="107"/>
    </row>
    <row r="181" spans="1:6">
      <c r="A181" s="171">
        <v>45939</v>
      </c>
      <c r="B181" s="173" t="s">
        <v>90</v>
      </c>
      <c r="C181" s="172">
        <v>2.7</v>
      </c>
      <c r="D181" s="4">
        <v>22000</v>
      </c>
      <c r="E181" s="4">
        <f t="shared" ref="E181:E199" si="8">SUM(C181*D181)</f>
        <v>59400</v>
      </c>
      <c r="F181" s="107">
        <f>SUM(E181:E199)</f>
        <v>1229400</v>
      </c>
    </row>
    <row r="182" spans="1:6">
      <c r="A182" s="171"/>
      <c r="B182" s="173" t="s">
        <v>93</v>
      </c>
      <c r="C182" s="172">
        <v>10</v>
      </c>
      <c r="D182" s="4">
        <v>26000</v>
      </c>
      <c r="E182" s="4">
        <f t="shared" si="8"/>
        <v>260000</v>
      </c>
      <c r="F182" s="107"/>
    </row>
    <row r="183" spans="1:6">
      <c r="A183" s="171"/>
      <c r="B183" s="173" t="s">
        <v>82</v>
      </c>
      <c r="C183" s="172">
        <v>2</v>
      </c>
      <c r="D183" s="4">
        <v>95000</v>
      </c>
      <c r="E183" s="4">
        <f t="shared" si="8"/>
        <v>190000</v>
      </c>
      <c r="F183" s="107"/>
    </row>
    <row r="184" spans="1:6">
      <c r="A184" s="171"/>
      <c r="B184" s="173" t="s">
        <v>159</v>
      </c>
      <c r="C184" s="172">
        <v>3</v>
      </c>
      <c r="D184" s="4">
        <v>35000</v>
      </c>
      <c r="E184" s="4">
        <f t="shared" si="8"/>
        <v>105000</v>
      </c>
      <c r="F184" s="107"/>
    </row>
    <row r="185" spans="1:6">
      <c r="A185" s="171"/>
      <c r="B185" s="173" t="s">
        <v>83</v>
      </c>
      <c r="C185" s="172">
        <v>0.2</v>
      </c>
      <c r="D185" s="4">
        <v>61000</v>
      </c>
      <c r="E185" s="4">
        <f t="shared" si="8"/>
        <v>12200</v>
      </c>
      <c r="F185" s="107"/>
    </row>
    <row r="186" spans="1:6">
      <c r="A186" s="171"/>
      <c r="B186" s="173" t="s">
        <v>61</v>
      </c>
      <c r="C186" s="172">
        <v>0.5</v>
      </c>
      <c r="D186" s="4">
        <v>22000</v>
      </c>
      <c r="E186" s="4">
        <f t="shared" si="8"/>
        <v>11000</v>
      </c>
      <c r="F186" s="107"/>
    </row>
    <row r="187" spans="1:6">
      <c r="A187" s="171"/>
      <c r="B187" s="173" t="s">
        <v>17</v>
      </c>
      <c r="C187" s="172">
        <v>1</v>
      </c>
      <c r="D187" s="4">
        <v>33000</v>
      </c>
      <c r="E187" s="4">
        <f t="shared" si="8"/>
        <v>33000</v>
      </c>
      <c r="F187" s="107"/>
    </row>
    <row r="188" spans="1:6">
      <c r="A188" s="171"/>
      <c r="B188" s="53" t="s">
        <v>162</v>
      </c>
      <c r="C188" s="172">
        <v>8</v>
      </c>
      <c r="D188" s="4">
        <v>16000</v>
      </c>
      <c r="E188" s="4">
        <f t="shared" si="8"/>
        <v>128000</v>
      </c>
      <c r="F188" s="107"/>
    </row>
    <row r="189" spans="1:6">
      <c r="A189" s="171"/>
      <c r="B189" s="53" t="s">
        <v>59</v>
      </c>
      <c r="C189" s="172">
        <v>1</v>
      </c>
      <c r="D189" s="4">
        <v>39000</v>
      </c>
      <c r="E189" s="4">
        <f t="shared" si="8"/>
        <v>39000</v>
      </c>
      <c r="F189" s="107"/>
    </row>
    <row r="190" spans="1:6">
      <c r="A190" s="171"/>
      <c r="B190" s="53" t="s">
        <v>65</v>
      </c>
      <c r="C190" s="172">
        <v>1</v>
      </c>
      <c r="D190" s="4">
        <v>44000</v>
      </c>
      <c r="E190" s="4">
        <f t="shared" si="8"/>
        <v>44000</v>
      </c>
      <c r="F190" s="107"/>
    </row>
    <row r="191" spans="1:6">
      <c r="A191" s="171"/>
      <c r="B191" s="53" t="s">
        <v>71</v>
      </c>
      <c r="C191" s="172">
        <v>1</v>
      </c>
      <c r="D191" s="4">
        <v>75000</v>
      </c>
      <c r="E191" s="4">
        <f t="shared" si="8"/>
        <v>75000</v>
      </c>
      <c r="F191" s="107"/>
    </row>
    <row r="192" spans="1:6">
      <c r="A192" s="171"/>
      <c r="B192" s="173" t="s">
        <v>116</v>
      </c>
      <c r="C192" s="172">
        <v>3</v>
      </c>
      <c r="D192" s="4">
        <v>10000</v>
      </c>
      <c r="E192" s="4">
        <f t="shared" si="8"/>
        <v>30000</v>
      </c>
      <c r="F192" s="107"/>
    </row>
    <row r="193" spans="1:6">
      <c r="A193" s="171"/>
      <c r="B193" s="173" t="s">
        <v>101</v>
      </c>
      <c r="C193" s="172">
        <v>0.3</v>
      </c>
      <c r="D193" s="4">
        <v>83000</v>
      </c>
      <c r="E193" s="4">
        <f t="shared" si="8"/>
        <v>24900</v>
      </c>
      <c r="F193" s="107"/>
    </row>
    <row r="194" spans="1:6">
      <c r="A194" s="171"/>
      <c r="B194" s="173" t="s">
        <v>102</v>
      </c>
      <c r="C194" s="172">
        <v>0.3</v>
      </c>
      <c r="D194" s="4">
        <v>83000</v>
      </c>
      <c r="E194" s="4">
        <f t="shared" si="8"/>
        <v>24900</v>
      </c>
      <c r="F194" s="107"/>
    </row>
    <row r="195" spans="1:6">
      <c r="A195" s="171"/>
      <c r="B195" s="173" t="s">
        <v>18</v>
      </c>
      <c r="C195" s="172">
        <v>0.5</v>
      </c>
      <c r="D195" s="4">
        <v>72000</v>
      </c>
      <c r="E195" s="4">
        <f t="shared" si="8"/>
        <v>36000</v>
      </c>
      <c r="F195" s="107"/>
    </row>
    <row r="196" spans="1:6">
      <c r="A196" s="171"/>
      <c r="B196" s="173" t="s">
        <v>84</v>
      </c>
      <c r="C196" s="172">
        <v>0.5</v>
      </c>
      <c r="D196" s="4">
        <v>83000</v>
      </c>
      <c r="E196" s="4">
        <f t="shared" si="8"/>
        <v>41500</v>
      </c>
      <c r="F196" s="107"/>
    </row>
    <row r="197" spans="1:6">
      <c r="A197" s="171"/>
      <c r="B197" s="173" t="s">
        <v>76</v>
      </c>
      <c r="C197" s="172">
        <v>0.5</v>
      </c>
      <c r="D197" s="4">
        <v>66000</v>
      </c>
      <c r="E197" s="4">
        <f t="shared" si="8"/>
        <v>33000</v>
      </c>
      <c r="F197" s="107"/>
    </row>
    <row r="198" spans="1:6">
      <c r="A198" s="171"/>
      <c r="B198" s="173" t="s">
        <v>77</v>
      </c>
      <c r="C198" s="172">
        <v>0.5</v>
      </c>
      <c r="D198" s="4">
        <v>105000</v>
      </c>
      <c r="E198" s="4">
        <f t="shared" si="8"/>
        <v>52500</v>
      </c>
      <c r="F198" s="107"/>
    </row>
    <row r="199" spans="1:6">
      <c r="A199" s="171"/>
      <c r="B199" s="173" t="s">
        <v>92</v>
      </c>
      <c r="C199" s="172">
        <v>30</v>
      </c>
      <c r="D199" s="4">
        <v>1000</v>
      </c>
      <c r="E199" s="4">
        <f t="shared" si="8"/>
        <v>30000</v>
      </c>
      <c r="F199" s="107"/>
    </row>
    <row r="200" spans="1:6">
      <c r="A200" s="171">
        <v>45940</v>
      </c>
      <c r="B200" s="173" t="s">
        <v>94</v>
      </c>
      <c r="C200" s="172">
        <v>5</v>
      </c>
      <c r="D200" s="4">
        <v>35000</v>
      </c>
      <c r="E200" s="4">
        <f t="shared" ref="E200:E223" si="9">SUM(C200*D200)</f>
        <v>175000</v>
      </c>
      <c r="F200" s="107">
        <f>SUM(E200:E220)</f>
        <v>1589100</v>
      </c>
    </row>
    <row r="201" spans="1:6">
      <c r="A201" s="171"/>
      <c r="B201" s="173" t="s">
        <v>161</v>
      </c>
      <c r="C201" s="172">
        <v>7</v>
      </c>
      <c r="D201" s="4">
        <v>66000</v>
      </c>
      <c r="E201" s="4">
        <f t="shared" si="9"/>
        <v>462000</v>
      </c>
      <c r="F201" s="107"/>
    </row>
    <row r="202" spans="1:6">
      <c r="A202" s="171"/>
      <c r="B202" s="173" t="s">
        <v>90</v>
      </c>
      <c r="C202" s="172">
        <v>2.3</v>
      </c>
      <c r="D202" s="4">
        <v>22000</v>
      </c>
      <c r="E202" s="4">
        <f t="shared" si="9"/>
        <v>50600</v>
      </c>
      <c r="F202" s="107"/>
    </row>
    <row r="203" spans="1:6">
      <c r="A203" s="171"/>
      <c r="B203" s="173" t="s">
        <v>163</v>
      </c>
      <c r="C203" s="172">
        <v>0.3</v>
      </c>
      <c r="D203" s="4">
        <v>61000</v>
      </c>
      <c r="E203" s="4">
        <f t="shared" si="9"/>
        <v>18300</v>
      </c>
      <c r="F203" s="107"/>
    </row>
    <row r="204" spans="1:7">
      <c r="A204" s="171"/>
      <c r="B204" s="173" t="s">
        <v>96</v>
      </c>
      <c r="C204" s="172">
        <v>0.3</v>
      </c>
      <c r="D204" s="4">
        <v>72000</v>
      </c>
      <c r="E204" s="4">
        <f t="shared" si="9"/>
        <v>21600</v>
      </c>
      <c r="F204" s="107"/>
      <c r="G204" s="7"/>
    </row>
    <row r="205" spans="1:6">
      <c r="A205" s="171"/>
      <c r="B205" s="173" t="s">
        <v>128</v>
      </c>
      <c r="C205" s="172">
        <v>0.1</v>
      </c>
      <c r="D205" s="4">
        <v>39000</v>
      </c>
      <c r="E205" s="4">
        <f t="shared" si="9"/>
        <v>3900</v>
      </c>
      <c r="F205" s="107"/>
    </row>
    <row r="206" spans="1:6">
      <c r="A206" s="171"/>
      <c r="B206" s="173" t="s">
        <v>156</v>
      </c>
      <c r="C206" s="172">
        <v>0.5</v>
      </c>
      <c r="D206" s="4">
        <v>83000</v>
      </c>
      <c r="E206" s="4">
        <f t="shared" si="9"/>
        <v>41500</v>
      </c>
      <c r="F206" s="107"/>
    </row>
    <row r="207" spans="1:6">
      <c r="A207" s="171"/>
      <c r="B207" s="173" t="s">
        <v>131</v>
      </c>
      <c r="C207" s="172">
        <v>1</v>
      </c>
      <c r="D207" s="4">
        <v>72000</v>
      </c>
      <c r="E207" s="4">
        <f t="shared" si="9"/>
        <v>72000</v>
      </c>
      <c r="F207" s="107"/>
    </row>
    <row r="208" spans="1:6">
      <c r="A208" s="171"/>
      <c r="B208" s="173" t="s">
        <v>165</v>
      </c>
      <c r="C208" s="172">
        <v>0.5</v>
      </c>
      <c r="D208" s="4">
        <v>17000</v>
      </c>
      <c r="E208" s="4">
        <f t="shared" si="9"/>
        <v>8500</v>
      </c>
      <c r="F208" s="107"/>
    </row>
    <row r="209" spans="1:6">
      <c r="A209" s="171"/>
      <c r="B209" s="173" t="s">
        <v>145</v>
      </c>
      <c r="C209" s="172">
        <v>1</v>
      </c>
      <c r="D209" s="4">
        <v>25000</v>
      </c>
      <c r="E209" s="4">
        <f t="shared" si="9"/>
        <v>25000</v>
      </c>
      <c r="F209" s="107"/>
    </row>
    <row r="210" spans="1:6">
      <c r="A210" s="171"/>
      <c r="B210" s="173" t="s">
        <v>61</v>
      </c>
      <c r="C210" s="172">
        <v>0.5</v>
      </c>
      <c r="D210" s="4">
        <v>22000</v>
      </c>
      <c r="E210" s="4">
        <f t="shared" si="9"/>
        <v>11000</v>
      </c>
      <c r="F210" s="107"/>
    </row>
    <row r="211" spans="1:6">
      <c r="A211" s="171"/>
      <c r="B211" s="173" t="s">
        <v>91</v>
      </c>
      <c r="C211" s="172">
        <v>1</v>
      </c>
      <c r="D211" s="4">
        <v>83000</v>
      </c>
      <c r="E211" s="4">
        <f t="shared" si="9"/>
        <v>83000</v>
      </c>
      <c r="F211" s="107"/>
    </row>
    <row r="212" spans="1:6">
      <c r="A212" s="171"/>
      <c r="B212" s="173" t="s">
        <v>129</v>
      </c>
      <c r="C212" s="172">
        <v>0.5</v>
      </c>
      <c r="D212" s="4">
        <v>94000</v>
      </c>
      <c r="E212" s="4">
        <f t="shared" si="9"/>
        <v>47000</v>
      </c>
      <c r="F212" s="107"/>
    </row>
    <row r="213" spans="1:6">
      <c r="A213" s="171"/>
      <c r="B213" s="173" t="s">
        <v>130</v>
      </c>
      <c r="C213" s="172">
        <v>0.5</v>
      </c>
      <c r="D213" s="4">
        <v>105000</v>
      </c>
      <c r="E213" s="4">
        <f t="shared" si="9"/>
        <v>52500</v>
      </c>
      <c r="F213" s="107"/>
    </row>
    <row r="214" spans="1:6">
      <c r="A214" s="171"/>
      <c r="B214" s="173" t="s">
        <v>65</v>
      </c>
      <c r="C214" s="172">
        <v>1</v>
      </c>
      <c r="D214" s="4">
        <v>44000</v>
      </c>
      <c r="E214" s="4">
        <f t="shared" si="9"/>
        <v>44000</v>
      </c>
      <c r="F214" s="107"/>
    </row>
    <row r="215" spans="1:6">
      <c r="A215" s="171"/>
      <c r="B215" s="173" t="s">
        <v>162</v>
      </c>
      <c r="C215" s="172">
        <v>10</v>
      </c>
      <c r="D215" s="4">
        <v>16000</v>
      </c>
      <c r="E215" s="4">
        <f t="shared" si="9"/>
        <v>160000</v>
      </c>
      <c r="F215" s="107"/>
    </row>
    <row r="216" spans="1:6">
      <c r="A216" s="171"/>
      <c r="B216" s="173" t="s">
        <v>116</v>
      </c>
      <c r="C216" s="172">
        <v>2</v>
      </c>
      <c r="D216" s="4">
        <v>10000</v>
      </c>
      <c r="E216" s="4">
        <f t="shared" si="9"/>
        <v>20000</v>
      </c>
      <c r="F216" s="107"/>
    </row>
    <row r="217" spans="1:6">
      <c r="A217" s="171"/>
      <c r="B217" s="173" t="s">
        <v>97</v>
      </c>
      <c r="C217" s="172">
        <v>1</v>
      </c>
      <c r="D217" s="4">
        <v>55000</v>
      </c>
      <c r="E217" s="4">
        <f t="shared" si="9"/>
        <v>55000</v>
      </c>
      <c r="F217" s="107"/>
    </row>
    <row r="218" spans="1:6">
      <c r="A218" s="171"/>
      <c r="B218" s="173" t="s">
        <v>99</v>
      </c>
      <c r="C218" s="172">
        <v>0.1</v>
      </c>
      <c r="D218" s="4">
        <v>132000</v>
      </c>
      <c r="E218" s="4">
        <f t="shared" si="9"/>
        <v>13200</v>
      </c>
      <c r="F218" s="107"/>
    </row>
    <row r="219" spans="1:6">
      <c r="A219" s="171"/>
      <c r="B219" s="173" t="s">
        <v>125</v>
      </c>
      <c r="C219" s="172">
        <v>5</v>
      </c>
      <c r="D219" s="4">
        <v>25000</v>
      </c>
      <c r="E219" s="4">
        <f t="shared" si="9"/>
        <v>125000</v>
      </c>
      <c r="F219" s="107"/>
    </row>
    <row r="220" spans="1:6">
      <c r="A220" s="171"/>
      <c r="B220" s="173" t="s">
        <v>167</v>
      </c>
      <c r="C220" s="172">
        <v>5</v>
      </c>
      <c r="D220" s="4">
        <v>20000</v>
      </c>
      <c r="E220" s="4">
        <f t="shared" si="9"/>
        <v>100000</v>
      </c>
      <c r="F220" s="107"/>
    </row>
    <row r="221" spans="1:6">
      <c r="A221" s="174">
        <v>45940</v>
      </c>
      <c r="B221" s="175" t="s">
        <v>101</v>
      </c>
      <c r="C221" s="176">
        <v>0.3</v>
      </c>
      <c r="D221" s="79">
        <v>83000</v>
      </c>
      <c r="E221" s="4">
        <f t="shared" si="9"/>
        <v>24900</v>
      </c>
      <c r="F221" s="108">
        <f>SUM(E221:E223)</f>
        <v>46700</v>
      </c>
    </row>
    <row r="222" spans="1:6">
      <c r="A222" s="174"/>
      <c r="B222" s="173" t="s">
        <v>102</v>
      </c>
      <c r="C222" s="172">
        <v>0.2</v>
      </c>
      <c r="D222" s="4">
        <v>83000</v>
      </c>
      <c r="E222" s="4">
        <f t="shared" si="9"/>
        <v>16600</v>
      </c>
      <c r="F222" s="108"/>
    </row>
    <row r="223" spans="1:6">
      <c r="A223" s="177"/>
      <c r="B223" s="173" t="s">
        <v>140</v>
      </c>
      <c r="C223" s="172">
        <v>0.2</v>
      </c>
      <c r="D223" s="4">
        <v>29000</v>
      </c>
      <c r="E223" s="4">
        <v>5200</v>
      </c>
      <c r="F223" s="109"/>
    </row>
    <row r="224" spans="1:6">
      <c r="A224" s="171">
        <v>45941</v>
      </c>
      <c r="B224" s="173" t="s">
        <v>152</v>
      </c>
      <c r="C224" s="172">
        <v>2</v>
      </c>
      <c r="D224" s="4">
        <v>50000</v>
      </c>
      <c r="E224" s="4">
        <f t="shared" ref="E224:E242" si="10">SUM(C224*D224)</f>
        <v>100000</v>
      </c>
      <c r="F224" s="107">
        <f>SUM(E224:E242)</f>
        <v>923500</v>
      </c>
    </row>
    <row r="225" spans="1:6">
      <c r="A225" s="171"/>
      <c r="B225" s="173" t="s">
        <v>41</v>
      </c>
      <c r="C225" s="172">
        <v>2</v>
      </c>
      <c r="D225" s="4">
        <v>30000</v>
      </c>
      <c r="E225" s="4">
        <f t="shared" si="10"/>
        <v>60000</v>
      </c>
      <c r="F225" s="107"/>
    </row>
    <row r="226" spans="1:6">
      <c r="A226" s="171"/>
      <c r="B226" s="173" t="s">
        <v>154</v>
      </c>
      <c r="C226" s="172">
        <v>3</v>
      </c>
      <c r="D226" s="4">
        <v>44000</v>
      </c>
      <c r="E226" s="4">
        <f t="shared" si="10"/>
        <v>132000</v>
      </c>
      <c r="F226" s="107"/>
    </row>
    <row r="227" spans="1:6">
      <c r="A227" s="171"/>
      <c r="B227" s="173" t="s">
        <v>161</v>
      </c>
      <c r="C227" s="172">
        <v>2</v>
      </c>
      <c r="D227" s="4">
        <v>66000</v>
      </c>
      <c r="E227" s="4">
        <f t="shared" si="10"/>
        <v>132000</v>
      </c>
      <c r="F227" s="107"/>
    </row>
    <row r="228" spans="1:6">
      <c r="A228" s="171"/>
      <c r="B228" s="173" t="s">
        <v>90</v>
      </c>
      <c r="C228" s="172">
        <v>2.2</v>
      </c>
      <c r="D228" s="4">
        <v>22000</v>
      </c>
      <c r="E228" s="4">
        <f t="shared" si="10"/>
        <v>48400</v>
      </c>
      <c r="F228" s="107"/>
    </row>
    <row r="229" spans="1:6">
      <c r="A229" s="171"/>
      <c r="B229" s="173" t="s">
        <v>157</v>
      </c>
      <c r="C229" s="172">
        <v>0.1</v>
      </c>
      <c r="D229" s="4">
        <v>121000</v>
      </c>
      <c r="E229" s="4">
        <f t="shared" si="10"/>
        <v>12100</v>
      </c>
      <c r="F229" s="107"/>
    </row>
    <row r="230" spans="1:6">
      <c r="A230" s="171"/>
      <c r="B230" s="173" t="s">
        <v>158</v>
      </c>
      <c r="C230" s="172">
        <v>0.05</v>
      </c>
      <c r="D230" s="4">
        <v>198000</v>
      </c>
      <c r="E230" s="4">
        <f t="shared" si="10"/>
        <v>9900</v>
      </c>
      <c r="F230" s="107"/>
    </row>
    <row r="231" spans="1:6">
      <c r="A231" s="171"/>
      <c r="B231" s="173" t="s">
        <v>128</v>
      </c>
      <c r="C231" s="172">
        <v>0.1</v>
      </c>
      <c r="D231" s="4">
        <v>39000</v>
      </c>
      <c r="E231" s="4">
        <f t="shared" si="10"/>
        <v>3900</v>
      </c>
      <c r="F231" s="107"/>
    </row>
    <row r="232" spans="1:6">
      <c r="A232" s="171"/>
      <c r="B232" s="173" t="s">
        <v>131</v>
      </c>
      <c r="C232" s="172">
        <v>2</v>
      </c>
      <c r="D232" s="4">
        <v>72000</v>
      </c>
      <c r="E232" s="4">
        <f t="shared" si="10"/>
        <v>144000</v>
      </c>
      <c r="F232" s="107"/>
    </row>
    <row r="233" spans="1:6">
      <c r="A233" s="171"/>
      <c r="B233" s="173" t="s">
        <v>61</v>
      </c>
      <c r="C233" s="172">
        <v>1</v>
      </c>
      <c r="D233" s="4">
        <v>22000</v>
      </c>
      <c r="E233" s="4">
        <f t="shared" si="10"/>
        <v>22000</v>
      </c>
      <c r="F233" s="107"/>
    </row>
    <row r="234" spans="1:6">
      <c r="A234" s="171"/>
      <c r="B234" s="173" t="s">
        <v>65</v>
      </c>
      <c r="C234" s="178">
        <v>1</v>
      </c>
      <c r="D234" s="4">
        <v>44000</v>
      </c>
      <c r="E234" s="4">
        <f t="shared" si="10"/>
        <v>44000</v>
      </c>
      <c r="F234" s="107"/>
    </row>
    <row r="235" spans="1:6">
      <c r="A235" s="171"/>
      <c r="B235" s="173" t="s">
        <v>59</v>
      </c>
      <c r="C235" s="178">
        <v>1.5</v>
      </c>
      <c r="D235" s="4">
        <v>39000</v>
      </c>
      <c r="E235" s="4">
        <f t="shared" si="10"/>
        <v>58500</v>
      </c>
      <c r="F235" s="107"/>
    </row>
    <row r="236" spans="1:6">
      <c r="A236" s="171"/>
      <c r="B236" s="173" t="s">
        <v>99</v>
      </c>
      <c r="C236" s="178">
        <v>0.1</v>
      </c>
      <c r="D236" s="4">
        <v>132000</v>
      </c>
      <c r="E236" s="4">
        <f t="shared" si="10"/>
        <v>13200</v>
      </c>
      <c r="F236" s="107"/>
    </row>
    <row r="237" spans="1:6">
      <c r="A237" s="171"/>
      <c r="B237" s="173" t="s">
        <v>101</v>
      </c>
      <c r="C237" s="178">
        <v>0.2</v>
      </c>
      <c r="D237" s="4">
        <v>83000</v>
      </c>
      <c r="E237" s="4">
        <f t="shared" si="10"/>
        <v>16600</v>
      </c>
      <c r="F237" s="107"/>
    </row>
    <row r="238" spans="1:6">
      <c r="A238" s="171"/>
      <c r="B238" s="173" t="s">
        <v>76</v>
      </c>
      <c r="C238" s="178">
        <v>0.4</v>
      </c>
      <c r="D238" s="4">
        <v>66000</v>
      </c>
      <c r="E238" s="4">
        <f t="shared" si="10"/>
        <v>26400</v>
      </c>
      <c r="F238" s="107"/>
    </row>
    <row r="239" spans="1:6">
      <c r="A239" s="171"/>
      <c r="B239" s="173" t="s">
        <v>77</v>
      </c>
      <c r="C239" s="178">
        <v>0.4</v>
      </c>
      <c r="D239" s="4">
        <v>105000</v>
      </c>
      <c r="E239" s="4">
        <f t="shared" si="10"/>
        <v>42000</v>
      </c>
      <c r="F239" s="107"/>
    </row>
    <row r="240" spans="1:6">
      <c r="A240" s="171"/>
      <c r="B240" s="173" t="s">
        <v>92</v>
      </c>
      <c r="C240" s="178">
        <v>25</v>
      </c>
      <c r="D240" s="4">
        <v>1000</v>
      </c>
      <c r="E240" s="4">
        <f t="shared" si="10"/>
        <v>25000</v>
      </c>
      <c r="F240" s="107"/>
    </row>
    <row r="241" spans="1:6">
      <c r="A241" s="171"/>
      <c r="B241" s="173" t="s">
        <v>153</v>
      </c>
      <c r="C241" s="178">
        <v>0.5</v>
      </c>
      <c r="D241" s="4">
        <v>50000</v>
      </c>
      <c r="E241" s="4">
        <f t="shared" si="10"/>
        <v>25000</v>
      </c>
      <c r="F241" s="107"/>
    </row>
    <row r="242" spans="1:6">
      <c r="A242" s="171"/>
      <c r="B242" s="173" t="s">
        <v>165</v>
      </c>
      <c r="C242" s="178">
        <v>0.5</v>
      </c>
      <c r="D242" s="4">
        <v>17000</v>
      </c>
      <c r="E242" s="4">
        <f t="shared" si="10"/>
        <v>8500</v>
      </c>
      <c r="F242" s="107"/>
    </row>
    <row r="243" spans="1:6">
      <c r="A243" s="171">
        <v>45942</v>
      </c>
      <c r="B243" s="173" t="s">
        <v>101</v>
      </c>
      <c r="C243" s="178">
        <v>0.2</v>
      </c>
      <c r="D243" s="4">
        <v>83000</v>
      </c>
      <c r="E243" s="4">
        <f t="shared" ref="E243:E272" si="11">SUM(C243*D243)</f>
        <v>16600</v>
      </c>
      <c r="F243" s="107">
        <f>SUM(E243:E264)</f>
        <v>1727600</v>
      </c>
    </row>
    <row r="244" spans="1:6">
      <c r="A244" s="171"/>
      <c r="B244" s="173" t="s">
        <v>153</v>
      </c>
      <c r="C244" s="178">
        <v>0.5</v>
      </c>
      <c r="D244" s="4">
        <v>50000</v>
      </c>
      <c r="E244" s="4">
        <f t="shared" si="11"/>
        <v>25000</v>
      </c>
      <c r="F244" s="107"/>
    </row>
    <row r="245" spans="1:6">
      <c r="A245" s="171"/>
      <c r="B245" s="173" t="s">
        <v>18</v>
      </c>
      <c r="C245" s="178">
        <v>0.5</v>
      </c>
      <c r="D245" s="4">
        <v>72000</v>
      </c>
      <c r="E245" s="4">
        <f t="shared" si="11"/>
        <v>36000</v>
      </c>
      <c r="F245" s="107"/>
    </row>
    <row r="246" spans="1:6">
      <c r="A246" s="171"/>
      <c r="B246" s="173" t="s">
        <v>140</v>
      </c>
      <c r="C246" s="178">
        <v>0.2</v>
      </c>
      <c r="D246" s="4">
        <v>28000</v>
      </c>
      <c r="E246" s="4">
        <f t="shared" si="11"/>
        <v>5600</v>
      </c>
      <c r="F246" s="107"/>
    </row>
    <row r="247" spans="1:6">
      <c r="A247" s="171"/>
      <c r="B247" s="173" t="s">
        <v>76</v>
      </c>
      <c r="C247" s="178">
        <v>0.4</v>
      </c>
      <c r="D247" s="4">
        <v>66000</v>
      </c>
      <c r="E247" s="4">
        <f t="shared" si="11"/>
        <v>26400</v>
      </c>
      <c r="F247" s="107"/>
    </row>
    <row r="248" spans="1:6">
      <c r="A248" s="171"/>
      <c r="B248" s="173" t="s">
        <v>77</v>
      </c>
      <c r="C248" s="178">
        <v>0.4</v>
      </c>
      <c r="D248" s="4">
        <v>105000</v>
      </c>
      <c r="E248" s="4">
        <f t="shared" si="11"/>
        <v>42000</v>
      </c>
      <c r="F248" s="107"/>
    </row>
    <row r="249" spans="1:6">
      <c r="A249" s="171"/>
      <c r="B249" s="173" t="s">
        <v>168</v>
      </c>
      <c r="C249" s="178">
        <v>1</v>
      </c>
      <c r="D249" s="4">
        <v>170000</v>
      </c>
      <c r="E249" s="4">
        <f t="shared" si="11"/>
        <v>170000</v>
      </c>
      <c r="F249" s="107"/>
    </row>
    <row r="250" spans="1:6">
      <c r="A250" s="171"/>
      <c r="B250" s="173" t="s">
        <v>13</v>
      </c>
      <c r="C250" s="178">
        <v>1</v>
      </c>
      <c r="D250" s="4">
        <v>145000</v>
      </c>
      <c r="E250" s="4">
        <f t="shared" si="11"/>
        <v>145000</v>
      </c>
      <c r="F250" s="107"/>
    </row>
    <row r="251" spans="1:6">
      <c r="A251" s="171"/>
      <c r="B251" s="173" t="s">
        <v>97</v>
      </c>
      <c r="C251" s="178">
        <v>2</v>
      </c>
      <c r="D251" s="4">
        <v>55000</v>
      </c>
      <c r="E251" s="4">
        <f t="shared" si="11"/>
        <v>110000</v>
      </c>
      <c r="F251" s="107"/>
    </row>
    <row r="252" spans="1:6">
      <c r="A252" s="171"/>
      <c r="B252" s="173" t="s">
        <v>116</v>
      </c>
      <c r="C252" s="178">
        <v>5</v>
      </c>
      <c r="D252" s="4">
        <v>10000</v>
      </c>
      <c r="E252" s="4">
        <f t="shared" si="11"/>
        <v>50000</v>
      </c>
      <c r="F252" s="107"/>
    </row>
    <row r="253" spans="1:6">
      <c r="A253" s="171"/>
      <c r="B253" s="173" t="s">
        <v>142</v>
      </c>
      <c r="C253" s="178">
        <v>1</v>
      </c>
      <c r="D253" s="4">
        <v>30000</v>
      </c>
      <c r="E253" s="4">
        <f t="shared" si="11"/>
        <v>30000</v>
      </c>
      <c r="F253" s="107"/>
    </row>
    <row r="254" spans="1:6">
      <c r="A254" s="171"/>
      <c r="B254" s="173" t="s">
        <v>50</v>
      </c>
      <c r="C254" s="178">
        <v>1</v>
      </c>
      <c r="D254" s="4">
        <v>40000</v>
      </c>
      <c r="E254" s="4">
        <f t="shared" si="11"/>
        <v>40000</v>
      </c>
      <c r="F254" s="107"/>
    </row>
    <row r="255" spans="1:6">
      <c r="A255" s="171"/>
      <c r="B255" s="173" t="s">
        <v>59</v>
      </c>
      <c r="C255" s="178">
        <v>2</v>
      </c>
      <c r="D255" s="4">
        <v>39000</v>
      </c>
      <c r="E255" s="4">
        <f t="shared" si="11"/>
        <v>78000</v>
      </c>
      <c r="F255" s="107"/>
    </row>
    <row r="256" spans="1:6">
      <c r="A256" s="171"/>
      <c r="B256" s="173" t="s">
        <v>65</v>
      </c>
      <c r="C256" s="172">
        <v>1.5</v>
      </c>
      <c r="D256" s="4">
        <v>44000</v>
      </c>
      <c r="E256" s="4">
        <f t="shared" si="11"/>
        <v>66000</v>
      </c>
      <c r="F256" s="107"/>
    </row>
    <row r="257" spans="1:6">
      <c r="A257" s="171"/>
      <c r="B257" s="173" t="s">
        <v>14</v>
      </c>
      <c r="C257" s="172">
        <v>1</v>
      </c>
      <c r="D257" s="4">
        <v>220000</v>
      </c>
      <c r="E257" s="4">
        <f t="shared" si="11"/>
        <v>220000</v>
      </c>
      <c r="F257" s="107"/>
    </row>
    <row r="258" spans="1:6">
      <c r="A258" s="171"/>
      <c r="B258" s="173" t="s">
        <v>39</v>
      </c>
      <c r="C258" s="172">
        <v>1</v>
      </c>
      <c r="D258" s="4">
        <v>73000</v>
      </c>
      <c r="E258" s="4">
        <f t="shared" si="11"/>
        <v>73000</v>
      </c>
      <c r="F258" s="107"/>
    </row>
    <row r="259" spans="1:6">
      <c r="A259" s="171"/>
      <c r="B259" s="173" t="s">
        <v>7</v>
      </c>
      <c r="C259" s="172">
        <v>4</v>
      </c>
      <c r="D259" s="4">
        <v>110000</v>
      </c>
      <c r="E259" s="4">
        <f t="shared" si="11"/>
        <v>440000</v>
      </c>
      <c r="F259" s="107"/>
    </row>
    <row r="260" spans="1:6">
      <c r="A260" s="171"/>
      <c r="B260" s="173" t="s">
        <v>145</v>
      </c>
      <c r="C260" s="172">
        <v>1</v>
      </c>
      <c r="D260" s="4">
        <v>25000</v>
      </c>
      <c r="E260" s="4">
        <f t="shared" si="11"/>
        <v>25000</v>
      </c>
      <c r="F260" s="107"/>
    </row>
    <row r="261" spans="1:6">
      <c r="A261" s="171"/>
      <c r="B261" s="173" t="s">
        <v>17</v>
      </c>
      <c r="C261" s="172">
        <v>2</v>
      </c>
      <c r="D261" s="4">
        <v>33000</v>
      </c>
      <c r="E261" s="4">
        <f t="shared" si="11"/>
        <v>66000</v>
      </c>
      <c r="F261" s="107"/>
    </row>
    <row r="262" spans="1:6">
      <c r="A262" s="171"/>
      <c r="B262" s="173" t="s">
        <v>61</v>
      </c>
      <c r="C262" s="172">
        <v>2</v>
      </c>
      <c r="D262" s="4">
        <v>22000</v>
      </c>
      <c r="E262" s="4">
        <f t="shared" si="11"/>
        <v>44000</v>
      </c>
      <c r="F262" s="107"/>
    </row>
    <row r="263" spans="1:6">
      <c r="A263" s="171"/>
      <c r="B263" s="173" t="s">
        <v>83</v>
      </c>
      <c r="C263" s="172">
        <v>0.2</v>
      </c>
      <c r="D263" s="4">
        <v>60000</v>
      </c>
      <c r="E263" s="4">
        <f t="shared" si="11"/>
        <v>12000</v>
      </c>
      <c r="F263" s="107"/>
    </row>
    <row r="264" spans="1:6">
      <c r="A264" s="171"/>
      <c r="B264" s="173" t="s">
        <v>150</v>
      </c>
      <c r="C264" s="172">
        <v>0.1</v>
      </c>
      <c r="D264" s="4">
        <v>70000</v>
      </c>
      <c r="E264" s="4">
        <f t="shared" si="11"/>
        <v>7000</v>
      </c>
      <c r="F264" s="107"/>
    </row>
    <row r="265" spans="1:6">
      <c r="A265" s="171">
        <v>45942</v>
      </c>
      <c r="B265" s="173" t="s">
        <v>161</v>
      </c>
      <c r="C265" s="172">
        <v>5</v>
      </c>
      <c r="D265" s="4">
        <v>66000</v>
      </c>
      <c r="E265" s="4">
        <f t="shared" si="11"/>
        <v>330000</v>
      </c>
      <c r="F265" s="107">
        <f>SUM(E265:E271)</f>
        <v>1092800</v>
      </c>
    </row>
    <row r="266" spans="1:6">
      <c r="A266" s="171"/>
      <c r="B266" s="173" t="s">
        <v>93</v>
      </c>
      <c r="C266" s="172">
        <v>5</v>
      </c>
      <c r="D266" s="4">
        <v>26000</v>
      </c>
      <c r="E266" s="4">
        <f t="shared" si="11"/>
        <v>130000</v>
      </c>
      <c r="F266" s="107"/>
    </row>
    <row r="267" spans="1:6">
      <c r="A267" s="171"/>
      <c r="B267" s="173" t="s">
        <v>90</v>
      </c>
      <c r="C267" s="172">
        <v>2.4</v>
      </c>
      <c r="D267" s="4">
        <v>22000</v>
      </c>
      <c r="E267" s="4">
        <f t="shared" si="11"/>
        <v>52800</v>
      </c>
      <c r="F267" s="107"/>
    </row>
    <row r="268" spans="1:6">
      <c r="A268" s="171"/>
      <c r="B268" s="173" t="s">
        <v>40</v>
      </c>
      <c r="C268" s="172">
        <v>3</v>
      </c>
      <c r="D268" s="4">
        <v>45000</v>
      </c>
      <c r="E268" s="4">
        <f t="shared" si="11"/>
        <v>135000</v>
      </c>
      <c r="F268" s="107"/>
    </row>
    <row r="269" spans="1:6">
      <c r="A269" s="171"/>
      <c r="B269" s="173" t="s">
        <v>11</v>
      </c>
      <c r="C269" s="172">
        <v>3</v>
      </c>
      <c r="D269" s="4">
        <v>25000</v>
      </c>
      <c r="E269" s="4">
        <f t="shared" si="11"/>
        <v>75000</v>
      </c>
      <c r="F269" s="107"/>
    </row>
    <row r="270" spans="1:6">
      <c r="A270" s="171"/>
      <c r="B270" s="173" t="s">
        <v>86</v>
      </c>
      <c r="C270" s="172">
        <v>2</v>
      </c>
      <c r="D270" s="4">
        <v>25000</v>
      </c>
      <c r="E270" s="4">
        <f t="shared" si="11"/>
        <v>50000</v>
      </c>
      <c r="F270" s="107"/>
    </row>
    <row r="271" spans="1:6">
      <c r="A271" s="171"/>
      <c r="B271" s="173" t="s">
        <v>23</v>
      </c>
      <c r="C271" s="172">
        <v>1</v>
      </c>
      <c r="D271" s="4">
        <v>320000</v>
      </c>
      <c r="E271" s="4">
        <f t="shared" si="11"/>
        <v>320000</v>
      </c>
      <c r="F271" s="107"/>
    </row>
    <row r="272" spans="1:6">
      <c r="A272" s="171">
        <v>45944</v>
      </c>
      <c r="B272" s="173" t="s">
        <v>93</v>
      </c>
      <c r="C272" s="172">
        <v>5</v>
      </c>
      <c r="D272" s="4">
        <v>26000</v>
      </c>
      <c r="E272" s="4">
        <f t="shared" ref="E272:E295" si="12">SUM(C272*D272)</f>
        <v>130000</v>
      </c>
      <c r="F272" s="107">
        <f>SUM(E272:E292)</f>
        <v>1580600</v>
      </c>
    </row>
    <row r="273" spans="1:6">
      <c r="A273" s="171"/>
      <c r="B273" s="173" t="s">
        <v>10</v>
      </c>
      <c r="C273" s="172">
        <v>0.5</v>
      </c>
      <c r="D273" s="4">
        <v>135000</v>
      </c>
      <c r="E273" s="4">
        <f t="shared" si="12"/>
        <v>67500</v>
      </c>
      <c r="F273" s="107"/>
    </row>
    <row r="274" spans="1:6">
      <c r="A274" s="171"/>
      <c r="B274" s="173" t="s">
        <v>104</v>
      </c>
      <c r="C274" s="172">
        <v>3</v>
      </c>
      <c r="D274" s="4">
        <v>20000</v>
      </c>
      <c r="E274" s="4">
        <f t="shared" si="12"/>
        <v>60000</v>
      </c>
      <c r="F274" s="107"/>
    </row>
    <row r="275" spans="1:6">
      <c r="A275" s="171"/>
      <c r="B275" s="173" t="s">
        <v>105</v>
      </c>
      <c r="C275" s="172">
        <v>3</v>
      </c>
      <c r="D275" s="4">
        <v>75000</v>
      </c>
      <c r="E275" s="4">
        <f t="shared" si="12"/>
        <v>225000</v>
      </c>
      <c r="F275" s="107"/>
    </row>
    <row r="276" spans="1:6">
      <c r="A276" s="171"/>
      <c r="B276" s="173" t="s">
        <v>90</v>
      </c>
      <c r="C276" s="172">
        <v>3.3</v>
      </c>
      <c r="D276" s="4">
        <v>22000</v>
      </c>
      <c r="E276" s="4">
        <f t="shared" si="12"/>
        <v>72600</v>
      </c>
      <c r="F276" s="107"/>
    </row>
    <row r="277" spans="1:6">
      <c r="A277" s="171"/>
      <c r="B277" s="173" t="s">
        <v>169</v>
      </c>
      <c r="C277" s="172">
        <v>2</v>
      </c>
      <c r="D277" s="4">
        <v>45000</v>
      </c>
      <c r="E277" s="4">
        <f t="shared" si="12"/>
        <v>90000</v>
      </c>
      <c r="F277" s="107"/>
    </row>
    <row r="278" spans="1:6">
      <c r="A278" s="171"/>
      <c r="B278" s="173" t="s">
        <v>60</v>
      </c>
      <c r="C278" s="172">
        <v>1</v>
      </c>
      <c r="D278" s="4">
        <v>10000</v>
      </c>
      <c r="E278" s="4">
        <f t="shared" si="12"/>
        <v>10000</v>
      </c>
      <c r="F278" s="107"/>
    </row>
    <row r="279" spans="1:6">
      <c r="A279" s="171"/>
      <c r="B279" s="173" t="s">
        <v>155</v>
      </c>
      <c r="C279" s="172">
        <v>0.1</v>
      </c>
      <c r="D279" s="4">
        <v>300000</v>
      </c>
      <c r="E279" s="4">
        <f t="shared" si="12"/>
        <v>30000</v>
      </c>
      <c r="F279" s="107"/>
    </row>
    <row r="280" spans="1:6">
      <c r="A280" s="171"/>
      <c r="B280" s="173" t="s">
        <v>96</v>
      </c>
      <c r="C280" s="172">
        <v>0.2</v>
      </c>
      <c r="D280" s="4">
        <v>72000</v>
      </c>
      <c r="E280" s="4">
        <f t="shared" si="12"/>
        <v>14400</v>
      </c>
      <c r="F280" s="107"/>
    </row>
    <row r="281" spans="1:6">
      <c r="A281" s="171"/>
      <c r="B281" s="173" t="s">
        <v>129</v>
      </c>
      <c r="C281" s="172">
        <v>0.5</v>
      </c>
      <c r="D281" s="4">
        <v>94000</v>
      </c>
      <c r="E281" s="4">
        <f t="shared" si="12"/>
        <v>47000</v>
      </c>
      <c r="F281" s="107"/>
    </row>
    <row r="282" spans="1:6">
      <c r="A282" s="171"/>
      <c r="B282" s="173" t="s">
        <v>160</v>
      </c>
      <c r="C282" s="172">
        <v>1</v>
      </c>
      <c r="D282" s="4">
        <v>200000</v>
      </c>
      <c r="E282" s="4">
        <f t="shared" si="12"/>
        <v>200000</v>
      </c>
      <c r="F282" s="107"/>
    </row>
    <row r="283" spans="1:6">
      <c r="A283" s="171"/>
      <c r="B283" s="173" t="s">
        <v>17</v>
      </c>
      <c r="C283" s="172">
        <v>1</v>
      </c>
      <c r="D283" s="4">
        <v>33000</v>
      </c>
      <c r="E283" s="4">
        <f t="shared" si="12"/>
        <v>33000</v>
      </c>
      <c r="F283" s="107"/>
    </row>
    <row r="284" spans="1:7">
      <c r="A284" s="171"/>
      <c r="B284" s="173" t="s">
        <v>14</v>
      </c>
      <c r="C284" s="172">
        <v>1</v>
      </c>
      <c r="D284" s="4">
        <v>240000</v>
      </c>
      <c r="E284" s="4">
        <f t="shared" si="12"/>
        <v>240000</v>
      </c>
      <c r="F284" s="107"/>
      <c r="G284" s="7"/>
    </row>
    <row r="285" spans="1:6">
      <c r="A285" s="171"/>
      <c r="B285" s="173" t="s">
        <v>116</v>
      </c>
      <c r="C285" s="172">
        <v>4</v>
      </c>
      <c r="D285" s="4">
        <v>10000</v>
      </c>
      <c r="E285" s="4">
        <f t="shared" si="12"/>
        <v>40000</v>
      </c>
      <c r="F285" s="107"/>
    </row>
    <row r="286" spans="1:7">
      <c r="A286" s="171"/>
      <c r="B286" s="173" t="s">
        <v>99</v>
      </c>
      <c r="C286" s="172">
        <v>0.1</v>
      </c>
      <c r="D286" s="4">
        <v>132000</v>
      </c>
      <c r="E286" s="4">
        <f t="shared" si="12"/>
        <v>13200</v>
      </c>
      <c r="F286" s="107"/>
      <c r="G286" s="7"/>
    </row>
    <row r="287" spans="1:6">
      <c r="A287" s="171"/>
      <c r="B287" s="173" t="s">
        <v>59</v>
      </c>
      <c r="C287" s="172">
        <v>2</v>
      </c>
      <c r="D287" s="4">
        <v>39000</v>
      </c>
      <c r="E287" s="4">
        <f t="shared" si="12"/>
        <v>78000</v>
      </c>
      <c r="F287" s="107"/>
    </row>
    <row r="288" spans="1:6">
      <c r="A288" s="171"/>
      <c r="B288" s="173" t="s">
        <v>65</v>
      </c>
      <c r="C288" s="172">
        <v>1</v>
      </c>
      <c r="D288" s="4">
        <v>44000</v>
      </c>
      <c r="E288" s="4">
        <f t="shared" si="12"/>
        <v>44000</v>
      </c>
      <c r="F288" s="107"/>
    </row>
    <row r="289" spans="1:6">
      <c r="A289" s="171"/>
      <c r="B289" s="173" t="s">
        <v>71</v>
      </c>
      <c r="C289" s="172">
        <v>1</v>
      </c>
      <c r="D289" s="4">
        <v>75000</v>
      </c>
      <c r="E289" s="4">
        <f t="shared" si="12"/>
        <v>75000</v>
      </c>
      <c r="F289" s="107"/>
    </row>
    <row r="290" spans="1:6">
      <c r="A290" s="171"/>
      <c r="B290" s="173" t="s">
        <v>101</v>
      </c>
      <c r="C290" s="172">
        <v>0.3</v>
      </c>
      <c r="D290" s="4">
        <v>83000</v>
      </c>
      <c r="E290" s="4">
        <f t="shared" si="12"/>
        <v>24900</v>
      </c>
      <c r="F290" s="107"/>
    </row>
    <row r="291" spans="1:6">
      <c r="A291" s="171"/>
      <c r="B291" s="173" t="s">
        <v>153</v>
      </c>
      <c r="C291" s="172">
        <v>1</v>
      </c>
      <c r="D291" s="4">
        <v>50000</v>
      </c>
      <c r="E291" s="4">
        <f t="shared" si="12"/>
        <v>50000</v>
      </c>
      <c r="F291" s="107"/>
    </row>
    <row r="292" spans="1:6">
      <c r="A292" s="171"/>
      <c r="B292" s="173" t="s">
        <v>18</v>
      </c>
      <c r="C292" s="172">
        <v>0.5</v>
      </c>
      <c r="D292" s="4">
        <v>72000</v>
      </c>
      <c r="E292" s="4">
        <f t="shared" si="12"/>
        <v>36000</v>
      </c>
      <c r="F292" s="107"/>
    </row>
    <row r="293" spans="1:7">
      <c r="A293" s="171">
        <v>45944</v>
      </c>
      <c r="B293" s="173" t="s">
        <v>76</v>
      </c>
      <c r="C293" s="172">
        <v>0.5</v>
      </c>
      <c r="D293" s="4">
        <v>66000</v>
      </c>
      <c r="E293" s="4">
        <f t="shared" si="12"/>
        <v>33000</v>
      </c>
      <c r="F293" s="107">
        <f>SUM(E293:E295)</f>
        <v>115500</v>
      </c>
      <c r="G293" s="7"/>
    </row>
    <row r="294" spans="1:6">
      <c r="A294" s="171"/>
      <c r="B294" s="173" t="s">
        <v>77</v>
      </c>
      <c r="C294" s="172">
        <v>0.5</v>
      </c>
      <c r="D294" s="4">
        <v>105000</v>
      </c>
      <c r="E294" s="4">
        <f t="shared" si="12"/>
        <v>52500</v>
      </c>
      <c r="F294" s="107"/>
    </row>
    <row r="295" spans="1:6">
      <c r="A295" s="171"/>
      <c r="B295" s="173" t="s">
        <v>92</v>
      </c>
      <c r="C295" s="172">
        <v>30</v>
      </c>
      <c r="D295" s="4">
        <v>1000</v>
      </c>
      <c r="E295" s="4">
        <f t="shared" si="12"/>
        <v>30000</v>
      </c>
      <c r="F295" s="107"/>
    </row>
    <row r="296" spans="1:6">
      <c r="A296" s="171">
        <v>45945</v>
      </c>
      <c r="B296" s="173" t="s">
        <v>101</v>
      </c>
      <c r="C296" s="172">
        <v>0.2</v>
      </c>
      <c r="D296" s="4">
        <v>83000</v>
      </c>
      <c r="E296" s="4">
        <f t="shared" ref="E296:E323" si="13">SUM(C296*D296)</f>
        <v>16600</v>
      </c>
      <c r="F296" s="107">
        <f>SUM(E296:E316)</f>
        <v>1553300</v>
      </c>
    </row>
    <row r="297" spans="1:6">
      <c r="A297" s="171"/>
      <c r="B297" s="173" t="s">
        <v>102</v>
      </c>
      <c r="C297" s="172">
        <v>0.5</v>
      </c>
      <c r="D297" s="4">
        <v>50000</v>
      </c>
      <c r="E297" s="4">
        <f t="shared" si="13"/>
        <v>25000</v>
      </c>
      <c r="F297" s="107"/>
    </row>
    <row r="298" spans="1:6">
      <c r="A298" s="171"/>
      <c r="B298" s="173" t="s">
        <v>140</v>
      </c>
      <c r="C298" s="172">
        <v>0.2</v>
      </c>
      <c r="D298" s="4">
        <v>29000</v>
      </c>
      <c r="E298" s="4">
        <f t="shared" si="13"/>
        <v>5800</v>
      </c>
      <c r="F298" s="107"/>
    </row>
    <row r="299" spans="1:6">
      <c r="A299" s="171"/>
      <c r="B299" s="173" t="s">
        <v>76</v>
      </c>
      <c r="C299" s="172">
        <v>0.4</v>
      </c>
      <c r="D299" s="4">
        <v>66000</v>
      </c>
      <c r="E299" s="4">
        <f t="shared" si="13"/>
        <v>26400</v>
      </c>
      <c r="F299" s="107"/>
    </row>
    <row r="300" spans="1:6">
      <c r="A300" s="171"/>
      <c r="B300" s="173" t="s">
        <v>77</v>
      </c>
      <c r="C300" s="172">
        <v>0.4</v>
      </c>
      <c r="D300" s="4">
        <v>105000</v>
      </c>
      <c r="E300" s="4">
        <f t="shared" si="13"/>
        <v>42000</v>
      </c>
      <c r="F300" s="107"/>
    </row>
    <row r="301" spans="1:6">
      <c r="A301" s="171"/>
      <c r="B301" s="173" t="s">
        <v>13</v>
      </c>
      <c r="C301" s="172">
        <v>1</v>
      </c>
      <c r="D301" s="4">
        <v>145000</v>
      </c>
      <c r="E301" s="4">
        <f t="shared" si="13"/>
        <v>145000</v>
      </c>
      <c r="F301" s="107"/>
    </row>
    <row r="302" spans="1:6">
      <c r="A302" s="171"/>
      <c r="B302" s="173" t="s">
        <v>59</v>
      </c>
      <c r="C302" s="172">
        <v>2</v>
      </c>
      <c r="D302" s="4">
        <v>39000</v>
      </c>
      <c r="E302" s="4">
        <f t="shared" si="13"/>
        <v>78000</v>
      </c>
      <c r="F302" s="107"/>
    </row>
    <row r="303" spans="1:6">
      <c r="A303" s="171"/>
      <c r="B303" s="173" t="s">
        <v>65</v>
      </c>
      <c r="C303" s="172">
        <v>1</v>
      </c>
      <c r="D303" s="4">
        <v>44000</v>
      </c>
      <c r="E303" s="4">
        <f t="shared" si="13"/>
        <v>44000</v>
      </c>
      <c r="F303" s="107"/>
    </row>
    <row r="304" spans="1:6">
      <c r="A304" s="171"/>
      <c r="B304" s="173" t="s">
        <v>100</v>
      </c>
      <c r="C304" s="172">
        <v>1</v>
      </c>
      <c r="D304" s="4">
        <v>61000</v>
      </c>
      <c r="E304" s="4">
        <f t="shared" si="13"/>
        <v>61000</v>
      </c>
      <c r="F304" s="107"/>
    </row>
    <row r="305" spans="1:6">
      <c r="A305" s="171"/>
      <c r="B305" s="173" t="s">
        <v>50</v>
      </c>
      <c r="C305" s="172">
        <v>1</v>
      </c>
      <c r="D305" s="4">
        <v>50000</v>
      </c>
      <c r="E305" s="4">
        <f t="shared" si="13"/>
        <v>50000</v>
      </c>
      <c r="F305" s="107"/>
    </row>
    <row r="306" spans="1:6">
      <c r="A306" s="171"/>
      <c r="B306" s="173" t="s">
        <v>162</v>
      </c>
      <c r="C306" s="172">
        <v>10</v>
      </c>
      <c r="D306" s="4">
        <v>16000</v>
      </c>
      <c r="E306" s="4">
        <f t="shared" si="13"/>
        <v>160000</v>
      </c>
      <c r="F306" s="107"/>
    </row>
    <row r="307" spans="1:6">
      <c r="A307" s="171"/>
      <c r="B307" s="173" t="s">
        <v>161</v>
      </c>
      <c r="C307" s="172">
        <v>5</v>
      </c>
      <c r="D307" s="4">
        <v>66000</v>
      </c>
      <c r="E307" s="4">
        <f t="shared" si="13"/>
        <v>330000</v>
      </c>
      <c r="F307" s="107"/>
    </row>
    <row r="308" spans="1:6">
      <c r="A308" s="171"/>
      <c r="B308" s="173" t="s">
        <v>93</v>
      </c>
      <c r="C308" s="172">
        <v>10</v>
      </c>
      <c r="D308" s="4">
        <v>26000</v>
      </c>
      <c r="E308" s="4">
        <f t="shared" si="13"/>
        <v>260000</v>
      </c>
      <c r="F308" s="107"/>
    </row>
    <row r="309" spans="1:6">
      <c r="A309" s="171"/>
      <c r="B309" s="173" t="s">
        <v>154</v>
      </c>
      <c r="C309" s="172">
        <v>1.5</v>
      </c>
      <c r="D309" s="4">
        <v>50000</v>
      </c>
      <c r="E309" s="4">
        <f t="shared" si="13"/>
        <v>75000</v>
      </c>
      <c r="F309" s="107"/>
    </row>
    <row r="310" spans="1:6">
      <c r="A310" s="171"/>
      <c r="B310" s="173" t="s">
        <v>136</v>
      </c>
      <c r="C310" s="172">
        <v>2</v>
      </c>
      <c r="D310" s="4">
        <v>80000</v>
      </c>
      <c r="E310" s="4">
        <f t="shared" si="13"/>
        <v>160000</v>
      </c>
      <c r="F310" s="107"/>
    </row>
    <row r="311" spans="1:6">
      <c r="A311" s="171"/>
      <c r="B311" s="173" t="s">
        <v>150</v>
      </c>
      <c r="C311" s="172">
        <v>0.1</v>
      </c>
      <c r="D311" s="4">
        <v>72000</v>
      </c>
      <c r="E311" s="4">
        <f t="shared" si="13"/>
        <v>7200</v>
      </c>
      <c r="F311" s="107"/>
    </row>
    <row r="312" spans="1:6">
      <c r="A312" s="171"/>
      <c r="B312" s="173" t="s">
        <v>166</v>
      </c>
      <c r="C312" s="172">
        <v>0.1</v>
      </c>
      <c r="D312" s="4">
        <v>165000</v>
      </c>
      <c r="E312" s="4">
        <f t="shared" si="13"/>
        <v>16500</v>
      </c>
      <c r="F312" s="107"/>
    </row>
    <row r="313" spans="1:6">
      <c r="A313" s="171"/>
      <c r="B313" s="173" t="s">
        <v>151</v>
      </c>
      <c r="C313" s="172">
        <v>0.2</v>
      </c>
      <c r="D313" s="4">
        <v>72000</v>
      </c>
      <c r="E313" s="4">
        <f t="shared" si="13"/>
        <v>14400</v>
      </c>
      <c r="F313" s="107"/>
    </row>
    <row r="314" spans="1:6">
      <c r="A314" s="171"/>
      <c r="B314" s="173" t="s">
        <v>96</v>
      </c>
      <c r="C314" s="172">
        <v>0.2</v>
      </c>
      <c r="D314" s="4">
        <v>72000</v>
      </c>
      <c r="E314" s="4">
        <f t="shared" si="13"/>
        <v>14400</v>
      </c>
      <c r="F314" s="107"/>
    </row>
    <row r="315" spans="1:6">
      <c r="A315" s="171"/>
      <c r="B315" s="173" t="s">
        <v>158</v>
      </c>
      <c r="C315" s="172">
        <v>0.05</v>
      </c>
      <c r="D315" s="4">
        <v>198000</v>
      </c>
      <c r="E315" s="4">
        <f t="shared" si="13"/>
        <v>9900</v>
      </c>
      <c r="F315" s="107"/>
    </row>
    <row r="316" spans="1:6">
      <c r="A316" s="171"/>
      <c r="B316" s="173" t="s">
        <v>157</v>
      </c>
      <c r="C316" s="172">
        <v>0.1</v>
      </c>
      <c r="D316" s="4">
        <v>121000</v>
      </c>
      <c r="E316" s="4">
        <f t="shared" si="13"/>
        <v>12100</v>
      </c>
      <c r="F316" s="107"/>
    </row>
    <row r="317" spans="1:6">
      <c r="A317" s="171">
        <v>45945</v>
      </c>
      <c r="B317" s="173" t="s">
        <v>131</v>
      </c>
      <c r="C317" s="172">
        <v>2</v>
      </c>
      <c r="D317" s="4">
        <v>72000</v>
      </c>
      <c r="E317" s="4">
        <f t="shared" si="13"/>
        <v>144000</v>
      </c>
      <c r="F317" s="107">
        <f>SUM(E317:E323)</f>
        <v>353200</v>
      </c>
    </row>
    <row r="318" spans="1:6">
      <c r="A318" s="171"/>
      <c r="B318" s="173" t="s">
        <v>165</v>
      </c>
      <c r="C318" s="172">
        <v>1</v>
      </c>
      <c r="D318" s="4">
        <v>17000</v>
      </c>
      <c r="E318" s="4">
        <f t="shared" si="13"/>
        <v>17000</v>
      </c>
      <c r="F318" s="107"/>
    </row>
    <row r="319" spans="1:6">
      <c r="A319" s="171"/>
      <c r="B319" s="173" t="s">
        <v>145</v>
      </c>
      <c r="C319" s="172">
        <v>1</v>
      </c>
      <c r="D319" s="4">
        <v>25000</v>
      </c>
      <c r="E319" s="4">
        <f t="shared" si="13"/>
        <v>25000</v>
      </c>
      <c r="F319" s="107"/>
    </row>
    <row r="320" spans="1:6">
      <c r="A320" s="171"/>
      <c r="B320" s="173" t="s">
        <v>61</v>
      </c>
      <c r="C320" s="172">
        <v>1</v>
      </c>
      <c r="D320" s="4">
        <v>22000</v>
      </c>
      <c r="E320" s="4">
        <f t="shared" si="13"/>
        <v>22000</v>
      </c>
      <c r="F320" s="107"/>
    </row>
    <row r="321" spans="1:6">
      <c r="A321" s="171"/>
      <c r="B321" s="173" t="s">
        <v>130</v>
      </c>
      <c r="C321" s="172">
        <v>0.4</v>
      </c>
      <c r="D321" s="4">
        <v>105000</v>
      </c>
      <c r="E321" s="4">
        <f t="shared" si="13"/>
        <v>42000</v>
      </c>
      <c r="F321" s="107"/>
    </row>
    <row r="322" spans="1:6">
      <c r="A322" s="171"/>
      <c r="B322" s="173" t="s">
        <v>91</v>
      </c>
      <c r="C322" s="172">
        <v>0.4</v>
      </c>
      <c r="D322" s="4">
        <v>83000</v>
      </c>
      <c r="E322" s="4">
        <f t="shared" si="13"/>
        <v>33200</v>
      </c>
      <c r="F322" s="107"/>
    </row>
    <row r="323" spans="1:6">
      <c r="A323" s="171"/>
      <c r="B323" s="173" t="s">
        <v>159</v>
      </c>
      <c r="C323" s="172">
        <v>2</v>
      </c>
      <c r="D323" s="4">
        <v>35000</v>
      </c>
      <c r="E323" s="4">
        <f t="shared" si="13"/>
        <v>70000</v>
      </c>
      <c r="F323" s="107"/>
    </row>
    <row r="324" spans="1:6">
      <c r="A324" s="171">
        <v>45946</v>
      </c>
      <c r="B324" s="173" t="s">
        <v>62</v>
      </c>
      <c r="C324" s="172">
        <v>0.1</v>
      </c>
      <c r="D324" s="4">
        <v>83000</v>
      </c>
      <c r="E324" s="4">
        <f t="shared" ref="E324:E342" si="14">SUM(C324*D324)</f>
        <v>8300</v>
      </c>
      <c r="F324" s="107">
        <f>SUM(E324:E342)</f>
        <v>1219700</v>
      </c>
    </row>
    <row r="325" spans="1:6">
      <c r="A325" s="171"/>
      <c r="B325" s="173" t="s">
        <v>156</v>
      </c>
      <c r="C325" s="172">
        <v>0.5</v>
      </c>
      <c r="D325" s="4">
        <v>83000</v>
      </c>
      <c r="E325" s="4">
        <f t="shared" si="14"/>
        <v>41500</v>
      </c>
      <c r="F325" s="107"/>
    </row>
    <row r="326" spans="1:6">
      <c r="A326" s="171"/>
      <c r="B326" s="173" t="s">
        <v>83</v>
      </c>
      <c r="C326" s="172">
        <v>0.3</v>
      </c>
      <c r="D326" s="4">
        <v>61000</v>
      </c>
      <c r="E326" s="4">
        <f t="shared" si="14"/>
        <v>18300</v>
      </c>
      <c r="F326" s="107"/>
    </row>
    <row r="327" spans="1:6">
      <c r="A327" s="171"/>
      <c r="B327" s="173" t="s">
        <v>163</v>
      </c>
      <c r="C327" s="172">
        <v>0.2</v>
      </c>
      <c r="D327" s="4">
        <v>61000</v>
      </c>
      <c r="E327" s="4">
        <f t="shared" si="14"/>
        <v>12200</v>
      </c>
      <c r="F327" s="107"/>
    </row>
    <row r="328" spans="1:6">
      <c r="A328" s="171"/>
      <c r="B328" s="173" t="s">
        <v>17</v>
      </c>
      <c r="C328" s="172">
        <v>2</v>
      </c>
      <c r="D328" s="4">
        <v>33000</v>
      </c>
      <c r="E328" s="4">
        <f t="shared" si="14"/>
        <v>66000</v>
      </c>
      <c r="F328" s="107"/>
    </row>
    <row r="329" spans="1:6">
      <c r="A329" s="171"/>
      <c r="B329" s="173" t="s">
        <v>160</v>
      </c>
      <c r="C329" s="172">
        <v>1</v>
      </c>
      <c r="D329" s="4">
        <v>200000</v>
      </c>
      <c r="E329" s="4">
        <f t="shared" si="14"/>
        <v>200000</v>
      </c>
      <c r="F329" s="107"/>
    </row>
    <row r="330" spans="1:6">
      <c r="A330" s="171"/>
      <c r="B330" s="173" t="s">
        <v>86</v>
      </c>
      <c r="C330" s="172">
        <v>2</v>
      </c>
      <c r="D330" s="4">
        <v>25000</v>
      </c>
      <c r="E330" s="4">
        <f t="shared" si="14"/>
        <v>50000</v>
      </c>
      <c r="F330" s="107"/>
    </row>
    <row r="331" spans="1:6">
      <c r="A331" s="171"/>
      <c r="B331" s="173" t="s">
        <v>93</v>
      </c>
      <c r="C331" s="172">
        <v>5</v>
      </c>
      <c r="D331" s="4">
        <v>26000</v>
      </c>
      <c r="E331" s="4">
        <f t="shared" si="14"/>
        <v>130000</v>
      </c>
      <c r="F331" s="107"/>
    </row>
    <row r="332" spans="1:6">
      <c r="A332" s="171"/>
      <c r="B332" s="173" t="s">
        <v>94</v>
      </c>
      <c r="C332" s="172">
        <v>5</v>
      </c>
      <c r="D332" s="4">
        <v>25000</v>
      </c>
      <c r="E332" s="4">
        <f t="shared" si="14"/>
        <v>125000</v>
      </c>
      <c r="F332" s="107"/>
    </row>
    <row r="333" spans="1:6">
      <c r="A333" s="171"/>
      <c r="B333" s="173" t="s">
        <v>154</v>
      </c>
      <c r="C333" s="172">
        <v>1.5</v>
      </c>
      <c r="D333" s="4">
        <v>44000</v>
      </c>
      <c r="E333" s="4">
        <f t="shared" si="14"/>
        <v>66000</v>
      </c>
      <c r="F333" s="107"/>
    </row>
    <row r="334" spans="1:6">
      <c r="A334" s="171"/>
      <c r="B334" s="173" t="s">
        <v>90</v>
      </c>
      <c r="C334" s="172">
        <v>4.6</v>
      </c>
      <c r="D334" s="4">
        <v>22000</v>
      </c>
      <c r="E334" s="4">
        <f t="shared" si="14"/>
        <v>101200</v>
      </c>
      <c r="F334" s="107"/>
    </row>
    <row r="335" spans="1:6">
      <c r="A335" s="171"/>
      <c r="B335" s="173" t="s">
        <v>81</v>
      </c>
      <c r="C335" s="172">
        <v>1</v>
      </c>
      <c r="D335" s="4">
        <v>160000</v>
      </c>
      <c r="E335" s="4">
        <f t="shared" si="14"/>
        <v>160000</v>
      </c>
      <c r="F335" s="107"/>
    </row>
    <row r="336" spans="1:6">
      <c r="A336" s="171"/>
      <c r="B336" s="173" t="s">
        <v>116</v>
      </c>
      <c r="C336" s="172">
        <v>2</v>
      </c>
      <c r="D336" s="4">
        <v>10000</v>
      </c>
      <c r="E336" s="4">
        <f t="shared" si="14"/>
        <v>20000</v>
      </c>
      <c r="F336" s="107"/>
    </row>
    <row r="337" spans="1:6">
      <c r="A337" s="171"/>
      <c r="B337" s="173" t="s">
        <v>59</v>
      </c>
      <c r="C337" s="172">
        <v>1</v>
      </c>
      <c r="D337" s="4">
        <v>39000</v>
      </c>
      <c r="E337" s="4">
        <f t="shared" si="14"/>
        <v>39000</v>
      </c>
      <c r="F337" s="107"/>
    </row>
    <row r="338" spans="1:6">
      <c r="A338" s="171"/>
      <c r="B338" s="173" t="s">
        <v>65</v>
      </c>
      <c r="C338" s="172">
        <v>1</v>
      </c>
      <c r="D338" s="4">
        <v>44000</v>
      </c>
      <c r="E338" s="4">
        <f t="shared" si="14"/>
        <v>44000</v>
      </c>
      <c r="F338" s="107"/>
    </row>
    <row r="339" spans="1:6">
      <c r="A339" s="171"/>
      <c r="B339" s="173" t="s">
        <v>97</v>
      </c>
      <c r="C339" s="172">
        <v>1</v>
      </c>
      <c r="D339" s="4">
        <v>50000</v>
      </c>
      <c r="E339" s="4">
        <f t="shared" si="14"/>
        <v>50000</v>
      </c>
      <c r="F339" s="107"/>
    </row>
    <row r="340" spans="1:6">
      <c r="A340" s="171"/>
      <c r="B340" s="173" t="s">
        <v>18</v>
      </c>
      <c r="C340" s="172">
        <v>0.5</v>
      </c>
      <c r="D340" s="4">
        <v>72000</v>
      </c>
      <c r="E340" s="4">
        <f t="shared" si="14"/>
        <v>36000</v>
      </c>
      <c r="F340" s="107"/>
    </row>
    <row r="341" spans="1:6">
      <c r="A341" s="171"/>
      <c r="B341" s="173" t="s">
        <v>103</v>
      </c>
      <c r="C341" s="172">
        <v>1</v>
      </c>
      <c r="D341" s="4">
        <v>50000</v>
      </c>
      <c r="E341" s="4">
        <f t="shared" si="14"/>
        <v>50000</v>
      </c>
      <c r="F341" s="107"/>
    </row>
    <row r="342" spans="1:6">
      <c r="A342" s="171"/>
      <c r="B342" s="173" t="s">
        <v>78</v>
      </c>
      <c r="C342" s="172">
        <v>0.1</v>
      </c>
      <c r="D342" s="4">
        <v>22000</v>
      </c>
      <c r="E342" s="4">
        <f t="shared" si="14"/>
        <v>2200</v>
      </c>
      <c r="F342" s="107"/>
    </row>
    <row r="343" spans="1:6">
      <c r="A343" s="171">
        <v>45947</v>
      </c>
      <c r="B343" s="173" t="s">
        <v>137</v>
      </c>
      <c r="C343" s="172">
        <v>2</v>
      </c>
      <c r="D343" s="4">
        <v>45000</v>
      </c>
      <c r="E343" s="4">
        <f t="shared" ref="E343:E366" si="15">SUM(C343*D343)</f>
        <v>90000</v>
      </c>
      <c r="F343" s="107">
        <f>SUM(E343:E364)</f>
        <v>2114370</v>
      </c>
    </row>
    <row r="344" spans="1:6">
      <c r="A344" s="171"/>
      <c r="B344" s="173" t="s">
        <v>170</v>
      </c>
      <c r="C344" s="172">
        <v>0.5</v>
      </c>
      <c r="D344" s="4">
        <v>100000</v>
      </c>
      <c r="E344" s="4">
        <f t="shared" si="15"/>
        <v>50000</v>
      </c>
      <c r="F344" s="107"/>
    </row>
    <row r="345" spans="1:6">
      <c r="A345" s="171"/>
      <c r="B345" s="173" t="s">
        <v>93</v>
      </c>
      <c r="C345" s="172">
        <v>7</v>
      </c>
      <c r="D345" s="4">
        <v>26000</v>
      </c>
      <c r="E345" s="4">
        <f t="shared" si="15"/>
        <v>182000</v>
      </c>
      <c r="F345" s="107"/>
    </row>
    <row r="346" spans="1:6">
      <c r="A346" s="171"/>
      <c r="B346" s="173" t="s">
        <v>30</v>
      </c>
      <c r="C346" s="172">
        <v>3</v>
      </c>
      <c r="D346" s="4">
        <v>35000</v>
      </c>
      <c r="E346" s="4">
        <f t="shared" si="15"/>
        <v>105000</v>
      </c>
      <c r="F346" s="107"/>
    </row>
    <row r="347" spans="1:6">
      <c r="A347" s="171"/>
      <c r="B347" s="173" t="s">
        <v>23</v>
      </c>
      <c r="C347" s="172">
        <v>1</v>
      </c>
      <c r="D347" s="4">
        <v>320000</v>
      </c>
      <c r="E347" s="4">
        <f t="shared" si="15"/>
        <v>320000</v>
      </c>
      <c r="F347" s="107"/>
    </row>
    <row r="348" spans="1:6">
      <c r="A348" s="171"/>
      <c r="B348" s="173" t="s">
        <v>96</v>
      </c>
      <c r="C348" s="172">
        <v>0.3</v>
      </c>
      <c r="D348" s="4">
        <v>72000</v>
      </c>
      <c r="E348" s="4">
        <f t="shared" si="15"/>
        <v>21600</v>
      </c>
      <c r="F348" s="107"/>
    </row>
    <row r="349" spans="1:6">
      <c r="A349" s="171"/>
      <c r="B349" s="173" t="s">
        <v>62</v>
      </c>
      <c r="C349" s="172">
        <v>0.1</v>
      </c>
      <c r="D349" s="4">
        <v>83000</v>
      </c>
      <c r="E349" s="4">
        <f t="shared" si="15"/>
        <v>8300</v>
      </c>
      <c r="F349" s="107"/>
    </row>
    <row r="350" spans="1:6">
      <c r="A350" s="171"/>
      <c r="B350" s="173" t="s">
        <v>157</v>
      </c>
      <c r="C350" s="172">
        <v>0.07</v>
      </c>
      <c r="D350" s="4">
        <v>121000</v>
      </c>
      <c r="E350" s="4">
        <f t="shared" si="15"/>
        <v>8470</v>
      </c>
      <c r="F350" s="107"/>
    </row>
    <row r="351" spans="1:6">
      <c r="A351" s="171"/>
      <c r="B351" s="173" t="s">
        <v>113</v>
      </c>
      <c r="C351" s="172">
        <v>0.1</v>
      </c>
      <c r="D351" s="4">
        <v>72000</v>
      </c>
      <c r="E351" s="4">
        <f t="shared" si="15"/>
        <v>7200</v>
      </c>
      <c r="F351" s="107"/>
    </row>
    <row r="352" spans="1:6">
      <c r="A352" s="171"/>
      <c r="B352" s="173" t="s">
        <v>128</v>
      </c>
      <c r="C352" s="172">
        <v>0.1</v>
      </c>
      <c r="D352" s="4">
        <v>39000</v>
      </c>
      <c r="E352" s="4">
        <f t="shared" si="15"/>
        <v>3900</v>
      </c>
      <c r="F352" s="107"/>
    </row>
    <row r="353" spans="1:6">
      <c r="A353" s="171"/>
      <c r="B353" s="173" t="s">
        <v>129</v>
      </c>
      <c r="C353" s="172">
        <v>0.5</v>
      </c>
      <c r="D353" s="4">
        <v>94000</v>
      </c>
      <c r="E353" s="4">
        <f t="shared" si="15"/>
        <v>47000</v>
      </c>
      <c r="F353" s="107"/>
    </row>
    <row r="354" spans="1:6">
      <c r="A354" s="171"/>
      <c r="B354" s="173" t="s">
        <v>91</v>
      </c>
      <c r="C354" s="172">
        <v>0.5</v>
      </c>
      <c r="D354" s="4">
        <v>83000</v>
      </c>
      <c r="E354" s="4">
        <f t="shared" si="15"/>
        <v>41500</v>
      </c>
      <c r="F354" s="107"/>
    </row>
    <row r="355" spans="1:6">
      <c r="A355" s="171"/>
      <c r="B355" s="173" t="s">
        <v>130</v>
      </c>
      <c r="C355" s="172">
        <v>0.5</v>
      </c>
      <c r="D355" s="4">
        <v>105000</v>
      </c>
      <c r="E355" s="4">
        <f t="shared" si="15"/>
        <v>52500</v>
      </c>
      <c r="F355" s="107"/>
    </row>
    <row r="356" spans="1:6">
      <c r="A356" s="171"/>
      <c r="B356" s="173" t="s">
        <v>17</v>
      </c>
      <c r="C356" s="172">
        <v>2</v>
      </c>
      <c r="D356" s="4">
        <v>33000</v>
      </c>
      <c r="E356" s="4">
        <f t="shared" si="15"/>
        <v>66000</v>
      </c>
      <c r="F356" s="107"/>
    </row>
    <row r="357" spans="1:6">
      <c r="A357" s="171"/>
      <c r="B357" s="173" t="s">
        <v>61</v>
      </c>
      <c r="C357" s="172">
        <v>1</v>
      </c>
      <c r="D357" s="4">
        <v>22000</v>
      </c>
      <c r="E357" s="4">
        <f t="shared" si="15"/>
        <v>22000</v>
      </c>
      <c r="F357" s="107"/>
    </row>
    <row r="358" spans="1:6">
      <c r="A358" s="171"/>
      <c r="B358" s="173" t="s">
        <v>125</v>
      </c>
      <c r="C358" s="172">
        <v>5</v>
      </c>
      <c r="D358" s="4">
        <v>25000</v>
      </c>
      <c r="E358" s="4">
        <f t="shared" si="15"/>
        <v>125000</v>
      </c>
      <c r="F358" s="107"/>
    </row>
    <row r="359" spans="1:6">
      <c r="A359" s="171"/>
      <c r="B359" s="173" t="s">
        <v>171</v>
      </c>
      <c r="C359" s="172">
        <v>2</v>
      </c>
      <c r="D359" s="4">
        <v>25000</v>
      </c>
      <c r="E359" s="4">
        <f t="shared" si="15"/>
        <v>50000</v>
      </c>
      <c r="F359" s="107"/>
    </row>
    <row r="360" spans="1:6">
      <c r="A360" s="171"/>
      <c r="B360" s="173" t="s">
        <v>59</v>
      </c>
      <c r="C360" s="172">
        <v>1</v>
      </c>
      <c r="D360" s="4">
        <v>39000</v>
      </c>
      <c r="E360" s="4">
        <f t="shared" si="15"/>
        <v>39000</v>
      </c>
      <c r="F360" s="107"/>
    </row>
    <row r="361" spans="1:6">
      <c r="A361" s="171"/>
      <c r="B361" s="173" t="s">
        <v>47</v>
      </c>
      <c r="C361" s="172">
        <v>0.2</v>
      </c>
      <c r="D361" s="4">
        <v>750000</v>
      </c>
      <c r="E361" s="4">
        <f t="shared" si="15"/>
        <v>150000</v>
      </c>
      <c r="F361" s="107"/>
    </row>
    <row r="362" spans="1:6">
      <c r="A362" s="171"/>
      <c r="B362" s="173" t="s">
        <v>9</v>
      </c>
      <c r="C362" s="172">
        <v>1</v>
      </c>
      <c r="D362" s="4">
        <v>220000</v>
      </c>
      <c r="E362" s="4">
        <f t="shared" si="15"/>
        <v>220000</v>
      </c>
      <c r="F362" s="107"/>
    </row>
    <row r="363" spans="1:6">
      <c r="A363" s="171"/>
      <c r="B363" s="173" t="s">
        <v>19</v>
      </c>
      <c r="C363" s="172">
        <v>1</v>
      </c>
      <c r="D363" s="4">
        <v>480000</v>
      </c>
      <c r="E363" s="4">
        <f t="shared" si="15"/>
        <v>480000</v>
      </c>
      <c r="F363" s="107"/>
    </row>
    <row r="364" spans="1:6">
      <c r="A364" s="171"/>
      <c r="B364" s="173" t="s">
        <v>84</v>
      </c>
      <c r="C364" s="172">
        <v>0.3</v>
      </c>
      <c r="D364" s="4">
        <v>83000</v>
      </c>
      <c r="E364" s="4">
        <f t="shared" si="15"/>
        <v>24900</v>
      </c>
      <c r="F364" s="107"/>
    </row>
    <row r="365" spans="1:6">
      <c r="A365" s="171">
        <v>45947</v>
      </c>
      <c r="B365" s="173" t="s">
        <v>18</v>
      </c>
      <c r="C365" s="172">
        <v>0.5</v>
      </c>
      <c r="D365" s="4">
        <v>72000</v>
      </c>
      <c r="E365" s="4">
        <f t="shared" si="15"/>
        <v>36000</v>
      </c>
      <c r="F365" s="107">
        <f>SUM(E365:E366)</f>
        <v>96000</v>
      </c>
    </row>
    <row r="366" spans="1:6">
      <c r="A366" s="171"/>
      <c r="B366" s="173" t="s">
        <v>35</v>
      </c>
      <c r="C366" s="172">
        <v>3</v>
      </c>
      <c r="D366" s="4">
        <v>20000</v>
      </c>
      <c r="E366" s="4">
        <f t="shared" si="15"/>
        <v>60000</v>
      </c>
      <c r="F366" s="107"/>
    </row>
    <row r="367" spans="1:6">
      <c r="A367" s="171">
        <v>45948</v>
      </c>
      <c r="B367" s="173" t="s">
        <v>93</v>
      </c>
      <c r="C367" s="172">
        <v>5</v>
      </c>
      <c r="D367" s="4">
        <v>26000</v>
      </c>
      <c r="E367" s="4">
        <f t="shared" ref="E367:E384" si="16">SUM(C367*D367)</f>
        <v>130000</v>
      </c>
      <c r="F367" s="107">
        <f>SUM(E367:E384)</f>
        <v>1413700</v>
      </c>
    </row>
    <row r="368" spans="1:6">
      <c r="A368" s="171"/>
      <c r="B368" s="173" t="s">
        <v>94</v>
      </c>
      <c r="C368" s="172">
        <v>5</v>
      </c>
      <c r="D368" s="4">
        <v>25000</v>
      </c>
      <c r="E368" s="4">
        <f t="shared" si="16"/>
        <v>125000</v>
      </c>
      <c r="F368" s="107"/>
    </row>
    <row r="369" spans="1:6">
      <c r="A369" s="171"/>
      <c r="B369" s="173" t="s">
        <v>97</v>
      </c>
      <c r="C369" s="172">
        <v>2</v>
      </c>
      <c r="D369" s="4">
        <v>55000</v>
      </c>
      <c r="E369" s="4">
        <f t="shared" si="16"/>
        <v>110000</v>
      </c>
      <c r="F369" s="107"/>
    </row>
    <row r="370" spans="1:6">
      <c r="A370" s="171"/>
      <c r="B370" s="173" t="s">
        <v>59</v>
      </c>
      <c r="C370" s="172">
        <v>1.5</v>
      </c>
      <c r="D370" s="4">
        <v>39000</v>
      </c>
      <c r="E370" s="4">
        <f t="shared" si="16"/>
        <v>58500</v>
      </c>
      <c r="F370" s="107"/>
    </row>
    <row r="371" spans="1:6">
      <c r="A371" s="171"/>
      <c r="B371" s="173" t="s">
        <v>65</v>
      </c>
      <c r="C371" s="172">
        <v>2</v>
      </c>
      <c r="D371" s="4">
        <v>44000</v>
      </c>
      <c r="E371" s="4">
        <f t="shared" si="16"/>
        <v>88000</v>
      </c>
      <c r="F371" s="107"/>
    </row>
    <row r="372" spans="1:6">
      <c r="A372" s="171"/>
      <c r="B372" s="173" t="s">
        <v>142</v>
      </c>
      <c r="C372" s="172">
        <v>1</v>
      </c>
      <c r="D372" s="4">
        <v>35000</v>
      </c>
      <c r="E372" s="4">
        <f t="shared" si="16"/>
        <v>35000</v>
      </c>
      <c r="F372" s="107"/>
    </row>
    <row r="373" spans="1:6">
      <c r="A373" s="171"/>
      <c r="B373" s="173" t="s">
        <v>101</v>
      </c>
      <c r="C373" s="172">
        <v>0.5</v>
      </c>
      <c r="D373" s="4">
        <v>83000</v>
      </c>
      <c r="E373" s="4">
        <f t="shared" si="16"/>
        <v>41500</v>
      </c>
      <c r="F373" s="107"/>
    </row>
    <row r="374" spans="1:6">
      <c r="A374" s="171"/>
      <c r="B374" s="173" t="s">
        <v>76</v>
      </c>
      <c r="C374" s="172">
        <v>0.4</v>
      </c>
      <c r="D374" s="4">
        <v>66000</v>
      </c>
      <c r="E374" s="4">
        <f t="shared" si="16"/>
        <v>26400</v>
      </c>
      <c r="F374" s="107"/>
    </row>
    <row r="375" spans="1:6">
      <c r="A375" s="171"/>
      <c r="B375" s="173" t="s">
        <v>77</v>
      </c>
      <c r="C375" s="172">
        <v>0.4</v>
      </c>
      <c r="D375" s="4">
        <v>105000</v>
      </c>
      <c r="E375" s="4">
        <f t="shared" si="16"/>
        <v>42000</v>
      </c>
      <c r="F375" s="107"/>
    </row>
    <row r="376" spans="1:6">
      <c r="A376" s="171"/>
      <c r="B376" s="173" t="s">
        <v>96</v>
      </c>
      <c r="C376" s="172">
        <v>0.2</v>
      </c>
      <c r="D376" s="4">
        <v>72000</v>
      </c>
      <c r="E376" s="4">
        <f t="shared" si="16"/>
        <v>14400</v>
      </c>
      <c r="F376" s="107"/>
    </row>
    <row r="377" spans="1:6">
      <c r="A377" s="171"/>
      <c r="B377" s="173" t="s">
        <v>83</v>
      </c>
      <c r="C377" s="172">
        <v>0.1</v>
      </c>
      <c r="D377" s="4">
        <v>61000</v>
      </c>
      <c r="E377" s="4">
        <f t="shared" si="16"/>
        <v>6100</v>
      </c>
      <c r="F377" s="107"/>
    </row>
    <row r="378" spans="1:6">
      <c r="A378" s="171"/>
      <c r="B378" s="173" t="s">
        <v>62</v>
      </c>
      <c r="C378" s="172">
        <v>0.2</v>
      </c>
      <c r="D378" s="4">
        <v>83000</v>
      </c>
      <c r="E378" s="4">
        <f t="shared" si="16"/>
        <v>16600</v>
      </c>
      <c r="F378" s="107"/>
    </row>
    <row r="379" spans="1:6">
      <c r="A379" s="171"/>
      <c r="B379" s="173" t="s">
        <v>150</v>
      </c>
      <c r="C379" s="172">
        <v>0.1</v>
      </c>
      <c r="D379" s="4">
        <v>72000</v>
      </c>
      <c r="E379" s="4">
        <f t="shared" si="16"/>
        <v>7200</v>
      </c>
      <c r="F379" s="107"/>
    </row>
    <row r="380" spans="1:6">
      <c r="A380" s="171"/>
      <c r="B380" s="173" t="s">
        <v>165</v>
      </c>
      <c r="C380" s="172">
        <v>2</v>
      </c>
      <c r="D380" s="4">
        <v>17000</v>
      </c>
      <c r="E380" s="4">
        <f t="shared" si="16"/>
        <v>34000</v>
      </c>
      <c r="F380" s="107"/>
    </row>
    <row r="381" spans="1:6">
      <c r="A381" s="171"/>
      <c r="B381" s="173" t="s">
        <v>145</v>
      </c>
      <c r="C381" s="172">
        <v>1</v>
      </c>
      <c r="D381" s="4">
        <v>25000</v>
      </c>
      <c r="E381" s="4">
        <f t="shared" si="16"/>
        <v>25000</v>
      </c>
      <c r="F381" s="107"/>
    </row>
    <row r="382" spans="1:6">
      <c r="A382" s="171"/>
      <c r="B382" s="173" t="s">
        <v>61</v>
      </c>
      <c r="C382" s="172">
        <v>2</v>
      </c>
      <c r="D382" s="4">
        <v>22000</v>
      </c>
      <c r="E382" s="4">
        <f t="shared" si="16"/>
        <v>44000</v>
      </c>
      <c r="F382" s="107"/>
    </row>
    <row r="383" spans="1:6">
      <c r="A383" s="171"/>
      <c r="B383" s="173" t="s">
        <v>161</v>
      </c>
      <c r="C383" s="172">
        <v>5</v>
      </c>
      <c r="D383" s="4">
        <v>66000</v>
      </c>
      <c r="E383" s="4">
        <f t="shared" si="16"/>
        <v>330000</v>
      </c>
      <c r="F383" s="107"/>
    </row>
    <row r="384" spans="1:6">
      <c r="A384" s="171"/>
      <c r="B384" s="173" t="s">
        <v>9</v>
      </c>
      <c r="C384" s="172">
        <v>1</v>
      </c>
      <c r="D384" s="4">
        <v>280000</v>
      </c>
      <c r="E384" s="4">
        <f t="shared" si="16"/>
        <v>280000</v>
      </c>
      <c r="F384" s="107"/>
    </row>
    <row r="385" spans="1:6">
      <c r="A385" s="171">
        <v>45950</v>
      </c>
      <c r="B385" s="173" t="s">
        <v>48</v>
      </c>
      <c r="C385" s="172">
        <v>2</v>
      </c>
      <c r="D385" s="4">
        <v>45000</v>
      </c>
      <c r="E385" s="4">
        <f t="shared" ref="E385:E409" si="17">SUM(C385*D385)</f>
        <v>90000</v>
      </c>
      <c r="F385" s="107">
        <f>SUM(E385:E405)</f>
        <v>1163600</v>
      </c>
    </row>
    <row r="386" spans="1:6">
      <c r="A386" s="171"/>
      <c r="B386" s="173" t="s">
        <v>163</v>
      </c>
      <c r="C386" s="172">
        <v>0.3</v>
      </c>
      <c r="D386" s="4">
        <v>61000</v>
      </c>
      <c r="E386" s="4">
        <f t="shared" si="17"/>
        <v>18300</v>
      </c>
      <c r="F386" s="107"/>
    </row>
    <row r="387" spans="1:6">
      <c r="A387" s="171"/>
      <c r="B387" s="173" t="s">
        <v>83</v>
      </c>
      <c r="C387" s="172">
        <v>0.3</v>
      </c>
      <c r="D387" s="4">
        <v>61000</v>
      </c>
      <c r="E387" s="4">
        <f t="shared" si="17"/>
        <v>18300</v>
      </c>
      <c r="F387" s="107"/>
    </row>
    <row r="388" spans="1:6">
      <c r="A388" s="171"/>
      <c r="B388" s="173" t="s">
        <v>60</v>
      </c>
      <c r="C388" s="172">
        <v>1</v>
      </c>
      <c r="D388" s="4">
        <v>11000</v>
      </c>
      <c r="E388" s="4">
        <f t="shared" si="17"/>
        <v>11000</v>
      </c>
      <c r="F388" s="107"/>
    </row>
    <row r="389" spans="1:6">
      <c r="A389" s="171"/>
      <c r="B389" s="173" t="s">
        <v>131</v>
      </c>
      <c r="C389" s="172">
        <v>2</v>
      </c>
      <c r="D389" s="4">
        <v>72000</v>
      </c>
      <c r="E389" s="4">
        <f t="shared" si="17"/>
        <v>144000</v>
      </c>
      <c r="F389" s="107"/>
    </row>
    <row r="390" spans="1:6">
      <c r="A390" s="171"/>
      <c r="B390" s="173" t="s">
        <v>61</v>
      </c>
      <c r="C390" s="172">
        <v>1</v>
      </c>
      <c r="D390" s="4">
        <v>22000</v>
      </c>
      <c r="E390" s="4">
        <f t="shared" si="17"/>
        <v>22000</v>
      </c>
      <c r="F390" s="107"/>
    </row>
    <row r="391" spans="1:6">
      <c r="A391" s="171"/>
      <c r="B391" s="173" t="s">
        <v>145</v>
      </c>
      <c r="C391" s="172">
        <v>1</v>
      </c>
      <c r="D391" s="4">
        <v>25000</v>
      </c>
      <c r="E391" s="4">
        <f t="shared" si="17"/>
        <v>25000</v>
      </c>
      <c r="F391" s="107"/>
    </row>
    <row r="392" spans="1:6">
      <c r="A392" s="171"/>
      <c r="B392" s="173" t="s">
        <v>91</v>
      </c>
      <c r="C392" s="172">
        <v>0.5</v>
      </c>
      <c r="D392" s="4">
        <v>83000</v>
      </c>
      <c r="E392" s="4">
        <f t="shared" si="17"/>
        <v>41500</v>
      </c>
      <c r="F392" s="107"/>
    </row>
    <row r="393" spans="1:6">
      <c r="A393" s="171"/>
      <c r="B393" s="173" t="s">
        <v>159</v>
      </c>
      <c r="C393" s="172">
        <v>2</v>
      </c>
      <c r="D393" s="4">
        <v>30000</v>
      </c>
      <c r="E393" s="4">
        <f t="shared" si="17"/>
        <v>60000</v>
      </c>
      <c r="F393" s="107"/>
    </row>
    <row r="394" spans="1:6">
      <c r="A394" s="171"/>
      <c r="B394" s="173" t="s">
        <v>157</v>
      </c>
      <c r="C394" s="172">
        <v>0.1</v>
      </c>
      <c r="D394" s="4">
        <v>121000</v>
      </c>
      <c r="E394" s="4">
        <f t="shared" si="17"/>
        <v>12100</v>
      </c>
      <c r="F394" s="107"/>
    </row>
    <row r="395" spans="1:6">
      <c r="A395" s="171"/>
      <c r="B395" s="173" t="s">
        <v>128</v>
      </c>
      <c r="C395" s="172">
        <v>0.1</v>
      </c>
      <c r="D395" s="4">
        <v>50000</v>
      </c>
      <c r="E395" s="4">
        <f t="shared" si="17"/>
        <v>5000</v>
      </c>
      <c r="F395" s="107"/>
    </row>
    <row r="396" spans="1:6">
      <c r="A396" s="171"/>
      <c r="B396" s="173" t="s">
        <v>158</v>
      </c>
      <c r="C396" s="172">
        <v>0.05</v>
      </c>
      <c r="D396" s="4">
        <v>198000</v>
      </c>
      <c r="E396" s="4">
        <f t="shared" si="17"/>
        <v>9900</v>
      </c>
      <c r="F396" s="107"/>
    </row>
    <row r="397" spans="1:6">
      <c r="A397" s="171"/>
      <c r="B397" s="173" t="s">
        <v>150</v>
      </c>
      <c r="C397" s="172">
        <v>0.1</v>
      </c>
      <c r="D397" s="4">
        <v>72000</v>
      </c>
      <c r="E397" s="4">
        <f t="shared" si="17"/>
        <v>7200</v>
      </c>
      <c r="F397" s="107"/>
    </row>
    <row r="398" spans="1:6">
      <c r="A398" s="171"/>
      <c r="B398" s="173" t="s">
        <v>59</v>
      </c>
      <c r="C398" s="172">
        <v>0.9</v>
      </c>
      <c r="D398" s="4">
        <v>49000</v>
      </c>
      <c r="E398" s="4">
        <f t="shared" si="17"/>
        <v>44100</v>
      </c>
      <c r="F398" s="107"/>
    </row>
    <row r="399" spans="1:6">
      <c r="A399" s="171"/>
      <c r="B399" s="173" t="s">
        <v>65</v>
      </c>
      <c r="C399" s="172">
        <v>2</v>
      </c>
      <c r="D399" s="4">
        <v>44000</v>
      </c>
      <c r="E399" s="4">
        <f t="shared" si="17"/>
        <v>88000</v>
      </c>
      <c r="F399" s="107"/>
    </row>
    <row r="400" spans="1:7">
      <c r="A400" s="171"/>
      <c r="B400" s="173" t="s">
        <v>99</v>
      </c>
      <c r="C400" s="172">
        <v>0.1</v>
      </c>
      <c r="D400" s="4">
        <v>132000</v>
      </c>
      <c r="E400" s="4">
        <f t="shared" si="17"/>
        <v>13200</v>
      </c>
      <c r="F400" s="107"/>
      <c r="G400" s="7"/>
    </row>
    <row r="401" spans="1:6">
      <c r="A401" s="171"/>
      <c r="B401" s="173" t="s">
        <v>90</v>
      </c>
      <c r="C401" s="172">
        <v>2</v>
      </c>
      <c r="D401" s="4">
        <v>22000</v>
      </c>
      <c r="E401" s="4">
        <f t="shared" si="17"/>
        <v>44000</v>
      </c>
      <c r="F401" s="107"/>
    </row>
    <row r="402" spans="1:6">
      <c r="A402" s="171"/>
      <c r="B402" s="173" t="s">
        <v>93</v>
      </c>
      <c r="C402" s="172">
        <v>10</v>
      </c>
      <c r="D402" s="4">
        <v>26000</v>
      </c>
      <c r="E402" s="4">
        <f t="shared" si="17"/>
        <v>260000</v>
      </c>
      <c r="F402" s="107"/>
    </row>
    <row r="403" spans="1:6">
      <c r="A403" s="171"/>
      <c r="B403" s="173" t="s">
        <v>154</v>
      </c>
      <c r="C403" s="172">
        <v>3</v>
      </c>
      <c r="D403" s="4">
        <v>44000</v>
      </c>
      <c r="E403" s="4">
        <f t="shared" si="17"/>
        <v>132000</v>
      </c>
      <c r="F403" s="107"/>
    </row>
    <row r="404" spans="1:6">
      <c r="A404" s="171"/>
      <c r="B404" s="173" t="s">
        <v>121</v>
      </c>
      <c r="C404" s="172">
        <v>1</v>
      </c>
      <c r="D404" s="4">
        <v>85000</v>
      </c>
      <c r="E404" s="4">
        <f t="shared" si="17"/>
        <v>85000</v>
      </c>
      <c r="F404" s="107"/>
    </row>
    <row r="405" spans="1:6">
      <c r="A405" s="171"/>
      <c r="B405" s="173" t="s">
        <v>76</v>
      </c>
      <c r="C405" s="172">
        <v>0.5</v>
      </c>
      <c r="D405" s="4">
        <v>66000</v>
      </c>
      <c r="E405" s="4">
        <f t="shared" si="17"/>
        <v>33000</v>
      </c>
      <c r="F405" s="107"/>
    </row>
    <row r="406" spans="1:6">
      <c r="A406" s="171">
        <v>45950</v>
      </c>
      <c r="B406" s="173" t="s">
        <v>77</v>
      </c>
      <c r="C406" s="172">
        <v>0.5</v>
      </c>
      <c r="D406" s="4">
        <v>54000</v>
      </c>
      <c r="E406" s="4">
        <f t="shared" si="17"/>
        <v>27000</v>
      </c>
      <c r="F406" s="107">
        <f>SUM(E406:E409)</f>
        <v>353000</v>
      </c>
    </row>
    <row r="407" spans="1:6">
      <c r="A407" s="171"/>
      <c r="B407" s="173" t="s">
        <v>18</v>
      </c>
      <c r="C407" s="172">
        <v>0.5</v>
      </c>
      <c r="D407" s="4">
        <v>52000</v>
      </c>
      <c r="E407" s="4">
        <f t="shared" si="17"/>
        <v>26000</v>
      </c>
      <c r="F407" s="107"/>
    </row>
    <row r="408" spans="1:6">
      <c r="A408" s="171"/>
      <c r="B408" s="173" t="s">
        <v>103</v>
      </c>
      <c r="C408" s="172">
        <v>1</v>
      </c>
      <c r="D408" s="4">
        <v>50000</v>
      </c>
      <c r="E408" s="4">
        <f t="shared" si="17"/>
        <v>50000</v>
      </c>
      <c r="F408" s="107"/>
    </row>
    <row r="409" spans="1:6">
      <c r="A409" s="171"/>
      <c r="B409" s="173" t="s">
        <v>14</v>
      </c>
      <c r="C409" s="172">
        <v>1</v>
      </c>
      <c r="D409" s="4">
        <v>250000</v>
      </c>
      <c r="E409" s="4">
        <f t="shared" si="17"/>
        <v>250000</v>
      </c>
      <c r="F409" s="107"/>
    </row>
    <row r="410" spans="1:6">
      <c r="A410" s="171">
        <v>45951</v>
      </c>
      <c r="B410" s="173" t="s">
        <v>93</v>
      </c>
      <c r="C410" s="172">
        <v>10</v>
      </c>
      <c r="D410" s="4">
        <v>26000</v>
      </c>
      <c r="E410" s="4">
        <f t="shared" ref="E410:E434" si="18">SUM(C410*D410)</f>
        <v>260000</v>
      </c>
      <c r="F410" s="107">
        <f>SUM(E410:E431)</f>
        <v>1857000</v>
      </c>
    </row>
    <row r="411" spans="1:6">
      <c r="A411" s="171"/>
      <c r="B411" s="173" t="s">
        <v>94</v>
      </c>
      <c r="C411" s="172">
        <v>4.8</v>
      </c>
      <c r="D411" s="4">
        <v>25000</v>
      </c>
      <c r="E411" s="4">
        <f t="shared" si="18"/>
        <v>120000</v>
      </c>
      <c r="F411" s="107"/>
    </row>
    <row r="412" spans="1:6">
      <c r="A412" s="171"/>
      <c r="B412" s="173" t="s">
        <v>117</v>
      </c>
      <c r="C412" s="172">
        <v>5</v>
      </c>
      <c r="D412" s="4">
        <v>66000</v>
      </c>
      <c r="E412" s="4">
        <f t="shared" si="18"/>
        <v>330000</v>
      </c>
      <c r="F412" s="107"/>
    </row>
    <row r="413" spans="1:6">
      <c r="A413" s="171"/>
      <c r="B413" s="173" t="s">
        <v>29</v>
      </c>
      <c r="C413" s="172">
        <v>1</v>
      </c>
      <c r="D413" s="4">
        <v>350000</v>
      </c>
      <c r="E413" s="4">
        <f t="shared" si="18"/>
        <v>350000</v>
      </c>
      <c r="F413" s="107"/>
    </row>
    <row r="414" spans="1:6">
      <c r="A414" s="171"/>
      <c r="B414" s="173" t="s">
        <v>123</v>
      </c>
      <c r="C414" s="172">
        <v>1</v>
      </c>
      <c r="D414" s="4">
        <v>120000</v>
      </c>
      <c r="E414" s="4">
        <f t="shared" si="18"/>
        <v>120000</v>
      </c>
      <c r="F414" s="107"/>
    </row>
    <row r="415" spans="1:6">
      <c r="A415" s="171"/>
      <c r="B415" s="173" t="s">
        <v>11</v>
      </c>
      <c r="C415" s="172">
        <v>3</v>
      </c>
      <c r="D415" s="4">
        <v>25000</v>
      </c>
      <c r="E415" s="4">
        <f t="shared" si="18"/>
        <v>75000</v>
      </c>
      <c r="F415" s="107"/>
    </row>
    <row r="416" spans="1:6">
      <c r="A416" s="171"/>
      <c r="B416" s="173" t="s">
        <v>62</v>
      </c>
      <c r="C416" s="172">
        <v>0.1</v>
      </c>
      <c r="D416" s="4">
        <v>83000</v>
      </c>
      <c r="E416" s="4">
        <f t="shared" si="18"/>
        <v>8300</v>
      </c>
      <c r="F416" s="107"/>
    </row>
    <row r="417" spans="1:6">
      <c r="A417" s="171"/>
      <c r="B417" s="173" t="s">
        <v>158</v>
      </c>
      <c r="C417" s="172">
        <v>0.05</v>
      </c>
      <c r="D417" s="4">
        <v>198000</v>
      </c>
      <c r="E417" s="4">
        <f t="shared" si="18"/>
        <v>9900</v>
      </c>
      <c r="F417" s="107"/>
    </row>
    <row r="418" spans="1:6">
      <c r="A418" s="171"/>
      <c r="B418" s="173" t="s">
        <v>157</v>
      </c>
      <c r="C418" s="172">
        <v>0.1</v>
      </c>
      <c r="D418" s="4">
        <v>121000</v>
      </c>
      <c r="E418" s="4">
        <f t="shared" si="18"/>
        <v>12100</v>
      </c>
      <c r="F418" s="107"/>
    </row>
    <row r="419" spans="1:6">
      <c r="A419" s="171"/>
      <c r="B419" s="173" t="s">
        <v>128</v>
      </c>
      <c r="C419" s="172">
        <v>0.1</v>
      </c>
      <c r="D419" s="4">
        <v>39000</v>
      </c>
      <c r="E419" s="4">
        <f t="shared" si="18"/>
        <v>3900</v>
      </c>
      <c r="F419" s="107"/>
    </row>
    <row r="420" spans="1:6">
      <c r="A420" s="171"/>
      <c r="B420" s="173" t="s">
        <v>156</v>
      </c>
      <c r="C420" s="172">
        <v>0.5</v>
      </c>
      <c r="D420" s="4">
        <v>83000</v>
      </c>
      <c r="E420" s="4">
        <f t="shared" si="18"/>
        <v>41500</v>
      </c>
      <c r="F420" s="107"/>
    </row>
    <row r="421" spans="1:6">
      <c r="A421" s="171"/>
      <c r="B421" s="173" t="s">
        <v>91</v>
      </c>
      <c r="C421" s="172">
        <v>0.5</v>
      </c>
      <c r="D421" s="4">
        <v>83000</v>
      </c>
      <c r="E421" s="4">
        <f t="shared" si="18"/>
        <v>41500</v>
      </c>
      <c r="F421" s="107"/>
    </row>
    <row r="422" spans="1:6">
      <c r="A422" s="171"/>
      <c r="B422" s="173" t="s">
        <v>160</v>
      </c>
      <c r="C422" s="172">
        <v>1</v>
      </c>
      <c r="D422" s="4">
        <v>200000</v>
      </c>
      <c r="E422" s="4">
        <f t="shared" si="18"/>
        <v>200000</v>
      </c>
      <c r="F422" s="107"/>
    </row>
    <row r="423" spans="1:6">
      <c r="A423" s="171"/>
      <c r="B423" s="173" t="s">
        <v>103</v>
      </c>
      <c r="C423" s="172">
        <v>1</v>
      </c>
      <c r="D423" s="4">
        <v>50000</v>
      </c>
      <c r="E423" s="4">
        <f t="shared" si="18"/>
        <v>50000</v>
      </c>
      <c r="F423" s="107"/>
    </row>
    <row r="424" spans="1:6">
      <c r="A424" s="171"/>
      <c r="B424" s="173" t="s">
        <v>18</v>
      </c>
      <c r="C424" s="172">
        <v>1</v>
      </c>
      <c r="D424" s="4">
        <v>72000</v>
      </c>
      <c r="E424" s="4">
        <f t="shared" si="18"/>
        <v>72000</v>
      </c>
      <c r="F424" s="107"/>
    </row>
    <row r="425" spans="1:6">
      <c r="A425" s="171"/>
      <c r="B425" s="173" t="s">
        <v>102</v>
      </c>
      <c r="C425" s="172">
        <v>0.5</v>
      </c>
      <c r="D425" s="4">
        <v>50000</v>
      </c>
      <c r="E425" s="4">
        <f t="shared" si="18"/>
        <v>25000</v>
      </c>
      <c r="F425" s="107"/>
    </row>
    <row r="426" spans="1:6">
      <c r="A426" s="171"/>
      <c r="B426" s="173" t="s">
        <v>101</v>
      </c>
      <c r="C426" s="172">
        <v>0.2</v>
      </c>
      <c r="D426" s="4">
        <v>83000</v>
      </c>
      <c r="E426" s="4">
        <f t="shared" si="18"/>
        <v>16600</v>
      </c>
      <c r="F426" s="107"/>
    </row>
    <row r="427" spans="1:6">
      <c r="A427" s="171"/>
      <c r="B427" s="173" t="s">
        <v>76</v>
      </c>
      <c r="C427" s="172">
        <v>0.4</v>
      </c>
      <c r="D427" s="4">
        <v>66000</v>
      </c>
      <c r="E427" s="4">
        <f t="shared" si="18"/>
        <v>26400</v>
      </c>
      <c r="F427" s="107"/>
    </row>
    <row r="428" spans="1:6">
      <c r="A428" s="171"/>
      <c r="B428" s="173" t="s">
        <v>77</v>
      </c>
      <c r="C428" s="172">
        <v>0.4</v>
      </c>
      <c r="D428" s="4">
        <v>105000</v>
      </c>
      <c r="E428" s="4">
        <f t="shared" si="18"/>
        <v>42000</v>
      </c>
      <c r="F428" s="107"/>
    </row>
    <row r="429" spans="1:6">
      <c r="A429" s="171"/>
      <c r="B429" s="173" t="s">
        <v>92</v>
      </c>
      <c r="C429" s="172">
        <v>27</v>
      </c>
      <c r="D429" s="4">
        <v>1000</v>
      </c>
      <c r="E429" s="4">
        <f t="shared" si="18"/>
        <v>27000</v>
      </c>
      <c r="F429" s="107"/>
    </row>
    <row r="430" spans="1:6">
      <c r="A430" s="171"/>
      <c r="B430" s="173" t="s">
        <v>140</v>
      </c>
      <c r="C430" s="172">
        <v>0.2</v>
      </c>
      <c r="D430" s="4">
        <v>29000</v>
      </c>
      <c r="E430" s="4">
        <f t="shared" si="18"/>
        <v>5800</v>
      </c>
      <c r="F430" s="107"/>
    </row>
    <row r="431" spans="1:6">
      <c r="A431" s="171"/>
      <c r="B431" s="173" t="s">
        <v>116</v>
      </c>
      <c r="C431" s="172">
        <v>2</v>
      </c>
      <c r="D431" s="4">
        <v>10000</v>
      </c>
      <c r="E431" s="4">
        <f t="shared" si="18"/>
        <v>20000</v>
      </c>
      <c r="F431" s="107"/>
    </row>
    <row r="432" spans="1:6">
      <c r="A432" s="171">
        <v>45951</v>
      </c>
      <c r="B432" s="173" t="s">
        <v>162</v>
      </c>
      <c r="C432" s="172">
        <v>10.5</v>
      </c>
      <c r="D432" s="4">
        <v>16000</v>
      </c>
      <c r="E432" s="4">
        <f t="shared" si="18"/>
        <v>168000</v>
      </c>
      <c r="F432" s="107">
        <f>SUM(E432:E434)</f>
        <v>353000</v>
      </c>
    </row>
    <row r="433" spans="1:6">
      <c r="A433" s="171"/>
      <c r="B433" s="173" t="s">
        <v>142</v>
      </c>
      <c r="C433" s="172">
        <v>1</v>
      </c>
      <c r="D433" s="4">
        <v>35000</v>
      </c>
      <c r="E433" s="4">
        <f t="shared" si="18"/>
        <v>35000</v>
      </c>
      <c r="F433" s="107"/>
    </row>
    <row r="434" spans="1:6">
      <c r="A434" s="171"/>
      <c r="B434" s="173" t="s">
        <v>39</v>
      </c>
      <c r="C434" s="172">
        <v>2</v>
      </c>
      <c r="D434" s="4">
        <v>75000</v>
      </c>
      <c r="E434" s="4">
        <f t="shared" si="18"/>
        <v>150000</v>
      </c>
      <c r="F434" s="107"/>
    </row>
    <row r="435" spans="1:6">
      <c r="A435" s="179">
        <v>45952</v>
      </c>
      <c r="B435" s="173" t="s">
        <v>154</v>
      </c>
      <c r="C435" s="172">
        <v>3</v>
      </c>
      <c r="D435" s="4">
        <v>44000</v>
      </c>
      <c r="E435" s="4">
        <f t="shared" ref="E435:E452" si="19">SUM(C435*D435)</f>
        <v>132000</v>
      </c>
      <c r="F435" s="106">
        <f>SUM(E435:E452)</f>
        <v>890900</v>
      </c>
    </row>
    <row r="436" spans="1:6">
      <c r="A436" s="174"/>
      <c r="B436" s="173" t="s">
        <v>170</v>
      </c>
      <c r="C436" s="172">
        <v>0.5</v>
      </c>
      <c r="D436" s="4">
        <v>100000</v>
      </c>
      <c r="E436" s="4">
        <f t="shared" si="19"/>
        <v>50000</v>
      </c>
      <c r="F436" s="108"/>
    </row>
    <row r="437" spans="1:6">
      <c r="A437" s="174"/>
      <c r="B437" s="173" t="s">
        <v>86</v>
      </c>
      <c r="C437" s="172">
        <v>2</v>
      </c>
      <c r="D437" s="4">
        <v>25000</v>
      </c>
      <c r="E437" s="4">
        <f t="shared" si="19"/>
        <v>50000</v>
      </c>
      <c r="F437" s="108"/>
    </row>
    <row r="438" spans="1:6">
      <c r="A438" s="174"/>
      <c r="B438" s="173" t="s">
        <v>65</v>
      </c>
      <c r="C438" s="172">
        <v>2</v>
      </c>
      <c r="D438" s="4">
        <v>44000</v>
      </c>
      <c r="E438" s="4">
        <f t="shared" si="19"/>
        <v>88000</v>
      </c>
      <c r="F438" s="108"/>
    </row>
    <row r="439" spans="1:6">
      <c r="A439" s="174"/>
      <c r="B439" s="173" t="s">
        <v>71</v>
      </c>
      <c r="C439" s="172">
        <v>1</v>
      </c>
      <c r="D439" s="4">
        <v>75000</v>
      </c>
      <c r="E439" s="4">
        <f t="shared" si="19"/>
        <v>75000</v>
      </c>
      <c r="F439" s="108"/>
    </row>
    <row r="440" spans="1:6">
      <c r="A440" s="174"/>
      <c r="B440" s="173" t="s">
        <v>59</v>
      </c>
      <c r="C440" s="172">
        <v>1</v>
      </c>
      <c r="D440" s="4">
        <v>39000</v>
      </c>
      <c r="E440" s="4">
        <f t="shared" si="19"/>
        <v>39000</v>
      </c>
      <c r="F440" s="108"/>
    </row>
    <row r="441" spans="1:6">
      <c r="A441" s="174"/>
      <c r="B441" s="173" t="s">
        <v>99</v>
      </c>
      <c r="C441" s="172">
        <v>0.1</v>
      </c>
      <c r="D441" s="4">
        <v>132000</v>
      </c>
      <c r="E441" s="4">
        <f t="shared" si="19"/>
        <v>13200</v>
      </c>
      <c r="F441" s="108"/>
    </row>
    <row r="442" spans="1:6">
      <c r="A442" s="174"/>
      <c r="B442" s="173" t="s">
        <v>98</v>
      </c>
      <c r="C442" s="172">
        <v>0.1</v>
      </c>
      <c r="D442" s="4">
        <v>72000</v>
      </c>
      <c r="E442" s="4">
        <f t="shared" si="19"/>
        <v>7200</v>
      </c>
      <c r="F442" s="108"/>
    </row>
    <row r="443" spans="1:6">
      <c r="A443" s="174"/>
      <c r="B443" s="173" t="s">
        <v>97</v>
      </c>
      <c r="C443" s="172">
        <v>1</v>
      </c>
      <c r="D443" s="4">
        <v>50000</v>
      </c>
      <c r="E443" s="4">
        <f t="shared" si="19"/>
        <v>50000</v>
      </c>
      <c r="F443" s="108"/>
    </row>
    <row r="444" spans="1:6">
      <c r="A444" s="174"/>
      <c r="B444" s="173" t="s">
        <v>125</v>
      </c>
      <c r="C444" s="172">
        <v>2</v>
      </c>
      <c r="D444" s="4">
        <v>25000</v>
      </c>
      <c r="E444" s="4">
        <f t="shared" si="19"/>
        <v>50000</v>
      </c>
      <c r="F444" s="108"/>
    </row>
    <row r="445" spans="1:6">
      <c r="A445" s="174"/>
      <c r="B445" s="173" t="s">
        <v>163</v>
      </c>
      <c r="C445" s="172">
        <v>0.3</v>
      </c>
      <c r="D445" s="4">
        <v>61000</v>
      </c>
      <c r="E445" s="4">
        <f t="shared" si="19"/>
        <v>18300</v>
      </c>
      <c r="F445" s="108"/>
    </row>
    <row r="446" spans="1:6">
      <c r="A446" s="174"/>
      <c r="B446" s="173" t="s">
        <v>96</v>
      </c>
      <c r="C446" s="172">
        <v>0.2</v>
      </c>
      <c r="D446" s="4">
        <v>72000</v>
      </c>
      <c r="E446" s="4">
        <f t="shared" si="19"/>
        <v>14400</v>
      </c>
      <c r="F446" s="108"/>
    </row>
    <row r="447" spans="1:6">
      <c r="A447" s="174"/>
      <c r="B447" s="173" t="s">
        <v>172</v>
      </c>
      <c r="C447" s="172">
        <v>0.3</v>
      </c>
      <c r="D447" s="4">
        <v>72000</v>
      </c>
      <c r="E447" s="4">
        <f t="shared" si="19"/>
        <v>21600</v>
      </c>
      <c r="F447" s="108"/>
    </row>
    <row r="448" spans="1:6">
      <c r="A448" s="174"/>
      <c r="B448" s="173" t="s">
        <v>78</v>
      </c>
      <c r="C448" s="172">
        <v>0.1</v>
      </c>
      <c r="D448" s="4">
        <v>22000</v>
      </c>
      <c r="E448" s="4">
        <f t="shared" si="19"/>
        <v>2200</v>
      </c>
      <c r="F448" s="108"/>
    </row>
    <row r="449" spans="1:6">
      <c r="A449" s="174"/>
      <c r="B449" s="173" t="s">
        <v>73</v>
      </c>
      <c r="C449" s="172">
        <v>2</v>
      </c>
      <c r="D449" s="4">
        <v>30000</v>
      </c>
      <c r="E449" s="4">
        <f t="shared" si="19"/>
        <v>60000</v>
      </c>
      <c r="F449" s="108"/>
    </row>
    <row r="450" spans="1:6">
      <c r="A450" s="174"/>
      <c r="B450" s="173" t="s">
        <v>15</v>
      </c>
      <c r="C450" s="172">
        <v>2</v>
      </c>
      <c r="D450" s="4">
        <v>35000</v>
      </c>
      <c r="E450" s="4">
        <f t="shared" si="19"/>
        <v>70000</v>
      </c>
      <c r="F450" s="108"/>
    </row>
    <row r="451" spans="1:6">
      <c r="A451" s="174"/>
      <c r="B451" s="173" t="s">
        <v>35</v>
      </c>
      <c r="C451" s="172">
        <v>4</v>
      </c>
      <c r="D451" s="4">
        <v>20000</v>
      </c>
      <c r="E451" s="4">
        <f t="shared" si="19"/>
        <v>80000</v>
      </c>
      <c r="F451" s="108"/>
    </row>
    <row r="452" spans="1:6">
      <c r="A452" s="177"/>
      <c r="B452" s="173" t="s">
        <v>126</v>
      </c>
      <c r="C452" s="172">
        <v>2</v>
      </c>
      <c r="D452" s="4">
        <v>35000</v>
      </c>
      <c r="E452" s="4">
        <f t="shared" si="19"/>
        <v>70000</v>
      </c>
      <c r="F452" s="109"/>
    </row>
    <row r="453" spans="1:6">
      <c r="A453" s="171">
        <v>45953</v>
      </c>
      <c r="B453" s="173" t="s">
        <v>76</v>
      </c>
      <c r="C453" s="172">
        <v>0.5</v>
      </c>
      <c r="D453" s="4">
        <v>66000</v>
      </c>
      <c r="E453" s="4">
        <f t="shared" ref="E453:E465" si="20">SUM(C453*D453)</f>
        <v>33000</v>
      </c>
      <c r="F453" s="107">
        <f>SUM(E453:E465)</f>
        <v>584800</v>
      </c>
    </row>
    <row r="454" spans="1:6">
      <c r="A454" s="171"/>
      <c r="B454" s="173" t="s">
        <v>77</v>
      </c>
      <c r="C454" s="172">
        <v>0.5</v>
      </c>
      <c r="D454" s="4">
        <v>105000</v>
      </c>
      <c r="E454" s="4">
        <f t="shared" si="20"/>
        <v>52500</v>
      </c>
      <c r="F454" s="107"/>
    </row>
    <row r="455" spans="1:6">
      <c r="A455" s="171"/>
      <c r="B455" s="173" t="s">
        <v>101</v>
      </c>
      <c r="C455" s="172">
        <v>0.2</v>
      </c>
      <c r="D455" s="4">
        <v>83000</v>
      </c>
      <c r="E455" s="4">
        <f t="shared" si="20"/>
        <v>16600</v>
      </c>
      <c r="F455" s="107"/>
    </row>
    <row r="456" spans="1:6">
      <c r="A456" s="171"/>
      <c r="B456" s="173" t="s">
        <v>102</v>
      </c>
      <c r="C456" s="172">
        <v>0.5</v>
      </c>
      <c r="D456" s="4">
        <v>50000</v>
      </c>
      <c r="E456" s="4">
        <f t="shared" si="20"/>
        <v>25000</v>
      </c>
      <c r="F456" s="107"/>
    </row>
    <row r="457" spans="1:6">
      <c r="A457" s="171"/>
      <c r="B457" s="173" t="s">
        <v>18</v>
      </c>
      <c r="C457" s="172">
        <v>0.5</v>
      </c>
      <c r="D457" s="4">
        <v>72000</v>
      </c>
      <c r="E457" s="4">
        <f t="shared" si="20"/>
        <v>36000</v>
      </c>
      <c r="F457" s="107"/>
    </row>
    <row r="458" spans="1:6">
      <c r="A458" s="171"/>
      <c r="B458" s="173" t="s">
        <v>59</v>
      </c>
      <c r="C458" s="172">
        <v>1</v>
      </c>
      <c r="D458" s="4">
        <v>39000</v>
      </c>
      <c r="E458" s="4">
        <f t="shared" si="20"/>
        <v>39000</v>
      </c>
      <c r="F458" s="107"/>
    </row>
    <row r="459" spans="1:6">
      <c r="A459" s="171"/>
      <c r="B459" s="173" t="s">
        <v>65</v>
      </c>
      <c r="C459" s="172">
        <v>1</v>
      </c>
      <c r="D459" s="4">
        <v>44000</v>
      </c>
      <c r="E459" s="4">
        <f t="shared" si="20"/>
        <v>44000</v>
      </c>
      <c r="F459" s="107"/>
    </row>
    <row r="460" spans="1:6">
      <c r="A460" s="171"/>
      <c r="B460" s="173" t="s">
        <v>71</v>
      </c>
      <c r="C460" s="172">
        <v>1</v>
      </c>
      <c r="D460" s="4">
        <v>75000</v>
      </c>
      <c r="E460" s="4">
        <f t="shared" si="20"/>
        <v>75000</v>
      </c>
      <c r="F460" s="107"/>
    </row>
    <row r="461" spans="1:6">
      <c r="A461" s="171"/>
      <c r="B461" s="173" t="s">
        <v>157</v>
      </c>
      <c r="C461" s="172">
        <v>0.1</v>
      </c>
      <c r="D461" s="4">
        <v>121000</v>
      </c>
      <c r="E461" s="4">
        <f t="shared" si="20"/>
        <v>12100</v>
      </c>
      <c r="F461" s="107"/>
    </row>
    <row r="462" spans="1:6">
      <c r="A462" s="171"/>
      <c r="B462" s="173" t="s">
        <v>61</v>
      </c>
      <c r="C462" s="172">
        <v>1</v>
      </c>
      <c r="D462" s="4">
        <v>22000</v>
      </c>
      <c r="E462" s="4">
        <f t="shared" si="20"/>
        <v>22000</v>
      </c>
      <c r="F462" s="107"/>
    </row>
    <row r="463" spans="1:6">
      <c r="A463" s="171"/>
      <c r="B463" s="173" t="s">
        <v>90</v>
      </c>
      <c r="C463" s="172">
        <v>4</v>
      </c>
      <c r="D463" s="4">
        <v>22000</v>
      </c>
      <c r="E463" s="4">
        <f t="shared" si="20"/>
        <v>88000</v>
      </c>
      <c r="F463" s="107"/>
    </row>
    <row r="464" spans="1:6">
      <c r="A464" s="171"/>
      <c r="B464" s="173" t="s">
        <v>93</v>
      </c>
      <c r="C464" s="172">
        <v>4.6</v>
      </c>
      <c r="D464" s="4">
        <v>26000</v>
      </c>
      <c r="E464" s="4">
        <f t="shared" si="20"/>
        <v>119600</v>
      </c>
      <c r="F464" s="107"/>
    </row>
    <row r="465" spans="1:6">
      <c r="A465" s="171"/>
      <c r="B465" s="173" t="s">
        <v>60</v>
      </c>
      <c r="C465" s="172">
        <v>2</v>
      </c>
      <c r="D465" s="4">
        <v>11000</v>
      </c>
      <c r="E465" s="4">
        <f t="shared" si="20"/>
        <v>22000</v>
      </c>
      <c r="F465" s="107"/>
    </row>
    <row r="466" spans="1:6">
      <c r="A466" s="174">
        <v>45955</v>
      </c>
      <c r="B466" s="175" t="s">
        <v>82</v>
      </c>
      <c r="C466" s="176">
        <v>2</v>
      </c>
      <c r="D466" s="79">
        <v>95000</v>
      </c>
      <c r="E466" s="79">
        <f t="shared" ref="E466:E491" si="21">SUM(C466*D466)</f>
        <v>190000</v>
      </c>
      <c r="F466" s="108">
        <f>SUM(E466:E487)</f>
        <v>1370400</v>
      </c>
    </row>
    <row r="467" spans="1:6">
      <c r="A467" s="174"/>
      <c r="B467" s="173" t="s">
        <v>83</v>
      </c>
      <c r="C467" s="172">
        <v>0.2</v>
      </c>
      <c r="D467" s="4">
        <v>61000</v>
      </c>
      <c r="E467" s="4">
        <f t="shared" si="21"/>
        <v>12200</v>
      </c>
      <c r="F467" s="108"/>
    </row>
    <row r="468" spans="1:6">
      <c r="A468" s="174"/>
      <c r="B468" s="173" t="s">
        <v>159</v>
      </c>
      <c r="C468" s="172">
        <v>2</v>
      </c>
      <c r="D468" s="4">
        <v>30000</v>
      </c>
      <c r="E468" s="4">
        <f t="shared" si="21"/>
        <v>60000</v>
      </c>
      <c r="F468" s="108"/>
    </row>
    <row r="469" spans="1:6">
      <c r="A469" s="174"/>
      <c r="B469" s="173" t="s">
        <v>91</v>
      </c>
      <c r="C469" s="172">
        <v>0.6</v>
      </c>
      <c r="D469" s="4">
        <v>83000</v>
      </c>
      <c r="E469" s="4">
        <f t="shared" si="21"/>
        <v>49800</v>
      </c>
      <c r="F469" s="108"/>
    </row>
    <row r="470" spans="1:6">
      <c r="A470" s="174"/>
      <c r="B470" s="173" t="s">
        <v>17</v>
      </c>
      <c r="C470" s="172">
        <v>2</v>
      </c>
      <c r="D470" s="4">
        <v>33000</v>
      </c>
      <c r="E470" s="4">
        <f t="shared" si="21"/>
        <v>66000</v>
      </c>
      <c r="F470" s="108"/>
    </row>
    <row r="471" spans="1:6">
      <c r="A471" s="174"/>
      <c r="B471" s="173" t="s">
        <v>158</v>
      </c>
      <c r="C471" s="172">
        <v>0.1</v>
      </c>
      <c r="D471" s="4">
        <v>198000</v>
      </c>
      <c r="E471" s="4">
        <f t="shared" si="21"/>
        <v>19800</v>
      </c>
      <c r="F471" s="108"/>
    </row>
    <row r="472" spans="1:6">
      <c r="A472" s="174"/>
      <c r="B472" s="173" t="s">
        <v>10</v>
      </c>
      <c r="C472" s="172">
        <v>0.5</v>
      </c>
      <c r="D472" s="4">
        <v>135000</v>
      </c>
      <c r="E472" s="4">
        <f t="shared" si="21"/>
        <v>67500</v>
      </c>
      <c r="F472" s="108"/>
    </row>
    <row r="473" spans="1:6">
      <c r="A473" s="174"/>
      <c r="B473" s="173" t="s">
        <v>86</v>
      </c>
      <c r="C473" s="172">
        <v>2</v>
      </c>
      <c r="D473" s="4">
        <v>25000</v>
      </c>
      <c r="E473" s="4">
        <f t="shared" si="21"/>
        <v>50000</v>
      </c>
      <c r="F473" s="108"/>
    </row>
    <row r="474" spans="1:6">
      <c r="A474" s="174"/>
      <c r="B474" s="173" t="s">
        <v>90</v>
      </c>
      <c r="C474" s="172">
        <v>2.3</v>
      </c>
      <c r="D474" s="4">
        <v>22000</v>
      </c>
      <c r="E474" s="4">
        <f t="shared" si="21"/>
        <v>50600</v>
      </c>
      <c r="F474" s="108"/>
    </row>
    <row r="475" spans="1:6">
      <c r="A475" s="174"/>
      <c r="B475" s="173" t="s">
        <v>173</v>
      </c>
      <c r="C475" s="172">
        <v>1</v>
      </c>
      <c r="D475" s="4">
        <v>45000</v>
      </c>
      <c r="E475" s="4">
        <f t="shared" si="21"/>
        <v>45000</v>
      </c>
      <c r="F475" s="108"/>
    </row>
    <row r="476" spans="1:6">
      <c r="A476" s="174"/>
      <c r="B476" s="173" t="s">
        <v>45</v>
      </c>
      <c r="C476" s="172">
        <v>2</v>
      </c>
      <c r="D476" s="4">
        <v>45000</v>
      </c>
      <c r="E476" s="4">
        <f t="shared" si="21"/>
        <v>90000</v>
      </c>
      <c r="F476" s="108"/>
    </row>
    <row r="477" spans="1:6">
      <c r="A477" s="174"/>
      <c r="B477" s="173" t="s">
        <v>93</v>
      </c>
      <c r="C477" s="172">
        <v>5</v>
      </c>
      <c r="D477" s="4">
        <v>26000</v>
      </c>
      <c r="E477" s="4">
        <f t="shared" si="21"/>
        <v>130000</v>
      </c>
      <c r="F477" s="108"/>
    </row>
    <row r="478" spans="1:6">
      <c r="A478" s="174"/>
      <c r="B478" s="173" t="s">
        <v>94</v>
      </c>
      <c r="C478" s="172">
        <v>5</v>
      </c>
      <c r="D478" s="4">
        <v>25000</v>
      </c>
      <c r="E478" s="4">
        <f t="shared" si="21"/>
        <v>125000</v>
      </c>
      <c r="F478" s="108"/>
    </row>
    <row r="479" spans="1:6">
      <c r="A479" s="174"/>
      <c r="B479" s="173" t="s">
        <v>133</v>
      </c>
      <c r="C479" s="172">
        <v>1</v>
      </c>
      <c r="D479" s="4">
        <v>65000</v>
      </c>
      <c r="E479" s="4">
        <f t="shared" si="21"/>
        <v>65000</v>
      </c>
      <c r="F479" s="108"/>
    </row>
    <row r="480" spans="1:6">
      <c r="A480" s="174"/>
      <c r="B480" s="173" t="s">
        <v>140</v>
      </c>
      <c r="C480" s="172">
        <v>0.2</v>
      </c>
      <c r="D480" s="4">
        <v>29000</v>
      </c>
      <c r="E480" s="4">
        <f t="shared" si="21"/>
        <v>5800</v>
      </c>
      <c r="F480" s="108"/>
    </row>
    <row r="481" spans="1:6">
      <c r="A481" s="174"/>
      <c r="B481" s="173" t="s">
        <v>101</v>
      </c>
      <c r="C481" s="172">
        <v>0.2</v>
      </c>
      <c r="D481" s="4">
        <v>83000</v>
      </c>
      <c r="E481" s="4">
        <f t="shared" si="21"/>
        <v>16600</v>
      </c>
      <c r="F481" s="108"/>
    </row>
    <row r="482" spans="1:6">
      <c r="A482" s="174"/>
      <c r="B482" s="173" t="s">
        <v>76</v>
      </c>
      <c r="C482" s="172">
        <v>0.5</v>
      </c>
      <c r="D482" s="4">
        <v>66000</v>
      </c>
      <c r="E482" s="4">
        <f t="shared" si="21"/>
        <v>33000</v>
      </c>
      <c r="F482" s="108"/>
    </row>
    <row r="483" spans="1:6">
      <c r="A483" s="174"/>
      <c r="B483" s="173" t="s">
        <v>77</v>
      </c>
      <c r="C483" s="172">
        <v>0.5</v>
      </c>
      <c r="D483" s="4">
        <v>105000</v>
      </c>
      <c r="E483" s="4">
        <f t="shared" si="21"/>
        <v>52500</v>
      </c>
      <c r="F483" s="108"/>
    </row>
    <row r="484" spans="1:6">
      <c r="A484" s="174"/>
      <c r="B484" s="173" t="s">
        <v>18</v>
      </c>
      <c r="C484" s="172">
        <v>0.5</v>
      </c>
      <c r="D484" s="4">
        <v>72000</v>
      </c>
      <c r="E484" s="4">
        <f t="shared" si="21"/>
        <v>36000</v>
      </c>
      <c r="F484" s="108"/>
    </row>
    <row r="485" spans="1:6">
      <c r="A485" s="174"/>
      <c r="B485" s="173" t="s">
        <v>84</v>
      </c>
      <c r="C485" s="172">
        <v>0.3</v>
      </c>
      <c r="D485" s="4">
        <v>72000</v>
      </c>
      <c r="E485" s="4">
        <f t="shared" si="21"/>
        <v>21600</v>
      </c>
      <c r="F485" s="108"/>
    </row>
    <row r="486" spans="1:6">
      <c r="A486" s="174"/>
      <c r="B486" s="173" t="s">
        <v>13</v>
      </c>
      <c r="C486" s="172">
        <v>1</v>
      </c>
      <c r="D486" s="4">
        <v>145000</v>
      </c>
      <c r="E486" s="4">
        <f t="shared" si="21"/>
        <v>145000</v>
      </c>
      <c r="F486" s="108"/>
    </row>
    <row r="487" spans="1:6">
      <c r="A487" s="177"/>
      <c r="B487" s="173" t="s">
        <v>59</v>
      </c>
      <c r="C487" s="172">
        <v>1</v>
      </c>
      <c r="D487" s="4">
        <v>39000</v>
      </c>
      <c r="E487" s="4">
        <f t="shared" si="21"/>
        <v>39000</v>
      </c>
      <c r="F487" s="109"/>
    </row>
    <row r="488" spans="1:6">
      <c r="A488" s="171">
        <v>45955</v>
      </c>
      <c r="B488" s="173" t="s">
        <v>65</v>
      </c>
      <c r="C488" s="172">
        <v>1</v>
      </c>
      <c r="D488" s="4">
        <v>44000</v>
      </c>
      <c r="E488" s="4">
        <f t="shared" si="21"/>
        <v>44000</v>
      </c>
      <c r="F488" s="106">
        <f>SUM(E488:E491)</f>
        <v>229000</v>
      </c>
    </row>
    <row r="489" spans="1:6">
      <c r="A489" s="171"/>
      <c r="B489" s="173" t="s">
        <v>71</v>
      </c>
      <c r="C489" s="172">
        <v>1</v>
      </c>
      <c r="D489" s="4">
        <v>75000</v>
      </c>
      <c r="E489" s="4">
        <f t="shared" si="21"/>
        <v>75000</v>
      </c>
      <c r="F489" s="108"/>
    </row>
    <row r="490" spans="1:6">
      <c r="A490" s="171"/>
      <c r="B490" s="173" t="s">
        <v>50</v>
      </c>
      <c r="C490" s="172">
        <v>1</v>
      </c>
      <c r="D490" s="4">
        <v>50000</v>
      </c>
      <c r="E490" s="4">
        <f t="shared" si="21"/>
        <v>50000</v>
      </c>
      <c r="F490" s="108"/>
    </row>
    <row r="491" spans="1:6">
      <c r="A491" s="171"/>
      <c r="B491" s="173" t="s">
        <v>35</v>
      </c>
      <c r="C491" s="172">
        <v>3</v>
      </c>
      <c r="D491" s="4">
        <v>20000</v>
      </c>
      <c r="E491" s="4">
        <f t="shared" si="21"/>
        <v>60000</v>
      </c>
      <c r="F491" s="109"/>
    </row>
    <row r="492" spans="1:6">
      <c r="A492" s="174">
        <v>45956</v>
      </c>
      <c r="B492" s="175" t="s">
        <v>96</v>
      </c>
      <c r="C492" s="176">
        <v>0.3</v>
      </c>
      <c r="D492" s="79">
        <v>61000</v>
      </c>
      <c r="E492" s="4">
        <f t="shared" ref="E492:E510" si="22">SUM(C492*D492)</f>
        <v>18300</v>
      </c>
      <c r="F492" s="108">
        <f>SUM(E492:E510)</f>
        <v>1198410</v>
      </c>
    </row>
    <row r="493" spans="1:6">
      <c r="A493" s="174"/>
      <c r="B493" s="173" t="s">
        <v>157</v>
      </c>
      <c r="C493" s="172">
        <v>0.07</v>
      </c>
      <c r="D493" s="4">
        <v>121000</v>
      </c>
      <c r="E493" s="4">
        <f t="shared" si="22"/>
        <v>8470</v>
      </c>
      <c r="F493" s="108"/>
    </row>
    <row r="494" spans="1:6">
      <c r="A494" s="174"/>
      <c r="B494" s="173" t="s">
        <v>150</v>
      </c>
      <c r="C494" s="172">
        <v>0.07</v>
      </c>
      <c r="D494" s="4">
        <v>72000</v>
      </c>
      <c r="E494" s="4">
        <f t="shared" si="22"/>
        <v>5040</v>
      </c>
      <c r="F494" s="108"/>
    </row>
    <row r="495" spans="1:6">
      <c r="A495" s="174"/>
      <c r="B495" s="173" t="s">
        <v>145</v>
      </c>
      <c r="C495" s="172">
        <v>1</v>
      </c>
      <c r="D495" s="4">
        <v>25000</v>
      </c>
      <c r="E495" s="4">
        <f t="shared" si="22"/>
        <v>25000</v>
      </c>
      <c r="F495" s="108"/>
    </row>
    <row r="496" spans="1:6">
      <c r="A496" s="174"/>
      <c r="B496" s="173" t="s">
        <v>61</v>
      </c>
      <c r="C496" s="172">
        <v>0.5</v>
      </c>
      <c r="D496" s="4">
        <v>22000</v>
      </c>
      <c r="E496" s="4">
        <f t="shared" si="22"/>
        <v>11000</v>
      </c>
      <c r="F496" s="108"/>
    </row>
    <row r="497" spans="1:6">
      <c r="A497" s="174"/>
      <c r="B497" s="173" t="s">
        <v>60</v>
      </c>
      <c r="C497" s="172">
        <v>1</v>
      </c>
      <c r="D497" s="4">
        <v>11000</v>
      </c>
      <c r="E497" s="4">
        <f t="shared" si="22"/>
        <v>11000</v>
      </c>
      <c r="F497" s="108"/>
    </row>
    <row r="498" spans="1:6">
      <c r="A498" s="174"/>
      <c r="B498" s="173" t="s">
        <v>65</v>
      </c>
      <c r="C498" s="172">
        <v>2</v>
      </c>
      <c r="D498" s="4">
        <v>44000</v>
      </c>
      <c r="E498" s="4">
        <f t="shared" si="22"/>
        <v>88000</v>
      </c>
      <c r="F498" s="108"/>
    </row>
    <row r="499" spans="1:6">
      <c r="A499" s="174"/>
      <c r="B499" s="173" t="s">
        <v>59</v>
      </c>
      <c r="C499" s="172">
        <v>1</v>
      </c>
      <c r="D499" s="4">
        <v>39000</v>
      </c>
      <c r="E499" s="4">
        <f t="shared" si="22"/>
        <v>39000</v>
      </c>
      <c r="F499" s="108"/>
    </row>
    <row r="500" spans="1:6">
      <c r="A500" s="174"/>
      <c r="B500" s="173" t="s">
        <v>18</v>
      </c>
      <c r="C500" s="172">
        <v>0.3</v>
      </c>
      <c r="D500" s="4">
        <v>72000</v>
      </c>
      <c r="E500" s="4">
        <f t="shared" si="22"/>
        <v>21600</v>
      </c>
      <c r="F500" s="108"/>
    </row>
    <row r="501" spans="1:6">
      <c r="A501" s="174"/>
      <c r="B501" s="173" t="s">
        <v>102</v>
      </c>
      <c r="C501" s="172">
        <v>0.3</v>
      </c>
      <c r="D501" s="4">
        <v>50000</v>
      </c>
      <c r="E501" s="4">
        <f t="shared" si="22"/>
        <v>15000</v>
      </c>
      <c r="F501" s="108"/>
    </row>
    <row r="502" spans="1:6">
      <c r="A502" s="174"/>
      <c r="B502" s="173" t="s">
        <v>101</v>
      </c>
      <c r="C502" s="172">
        <v>0.2</v>
      </c>
      <c r="D502" s="4">
        <v>83000</v>
      </c>
      <c r="E502" s="4">
        <f t="shared" si="22"/>
        <v>16600</v>
      </c>
      <c r="F502" s="108"/>
    </row>
    <row r="503" spans="1:6">
      <c r="A503" s="174"/>
      <c r="B503" s="173" t="s">
        <v>171</v>
      </c>
      <c r="C503" s="172">
        <v>2</v>
      </c>
      <c r="D503" s="4">
        <v>25000</v>
      </c>
      <c r="E503" s="4">
        <f t="shared" si="22"/>
        <v>50000</v>
      </c>
      <c r="F503" s="108"/>
    </row>
    <row r="504" spans="1:6">
      <c r="A504" s="174"/>
      <c r="B504" s="173" t="s">
        <v>97</v>
      </c>
      <c r="C504" s="172">
        <v>1</v>
      </c>
      <c r="D504" s="4">
        <v>55000</v>
      </c>
      <c r="E504" s="4">
        <f t="shared" si="22"/>
        <v>55000</v>
      </c>
      <c r="F504" s="108"/>
    </row>
    <row r="505" spans="1:6">
      <c r="A505" s="174"/>
      <c r="B505" s="173" t="s">
        <v>90</v>
      </c>
      <c r="C505" s="172">
        <v>2.7</v>
      </c>
      <c r="D505" s="4">
        <v>22000</v>
      </c>
      <c r="E505" s="4">
        <f t="shared" si="22"/>
        <v>59400</v>
      </c>
      <c r="F505" s="108"/>
    </row>
    <row r="506" spans="1:6">
      <c r="A506" s="174"/>
      <c r="B506" s="173" t="s">
        <v>174</v>
      </c>
      <c r="C506" s="172">
        <v>3</v>
      </c>
      <c r="D506" s="4">
        <v>35000</v>
      </c>
      <c r="E506" s="4">
        <f t="shared" si="22"/>
        <v>105000</v>
      </c>
      <c r="F506" s="108"/>
    </row>
    <row r="507" spans="1:6">
      <c r="A507" s="174"/>
      <c r="B507" s="173" t="s">
        <v>117</v>
      </c>
      <c r="C507" s="172">
        <v>5</v>
      </c>
      <c r="D507" s="4">
        <v>66000</v>
      </c>
      <c r="E507" s="4">
        <f t="shared" si="22"/>
        <v>330000</v>
      </c>
      <c r="F507" s="108"/>
    </row>
    <row r="508" spans="1:6">
      <c r="A508" s="174"/>
      <c r="B508" s="173" t="s">
        <v>105</v>
      </c>
      <c r="C508" s="172">
        <v>2</v>
      </c>
      <c r="D508" s="4">
        <v>75000</v>
      </c>
      <c r="E508" s="4">
        <f t="shared" si="22"/>
        <v>150000</v>
      </c>
      <c r="F508" s="108"/>
    </row>
    <row r="509" spans="1:6">
      <c r="A509" s="174"/>
      <c r="B509" s="173" t="s">
        <v>175</v>
      </c>
      <c r="C509" s="172">
        <v>2</v>
      </c>
      <c r="D509" s="4">
        <v>30000</v>
      </c>
      <c r="E509" s="4">
        <f t="shared" si="22"/>
        <v>60000</v>
      </c>
      <c r="F509" s="108"/>
    </row>
    <row r="510" spans="1:6">
      <c r="A510" s="177"/>
      <c r="B510" s="173" t="s">
        <v>93</v>
      </c>
      <c r="C510" s="172">
        <v>5</v>
      </c>
      <c r="D510" s="4">
        <v>26000</v>
      </c>
      <c r="E510" s="4">
        <f t="shared" si="22"/>
        <v>130000</v>
      </c>
      <c r="F510" s="109"/>
    </row>
    <row r="511" spans="1:6">
      <c r="A511" s="171">
        <v>45958</v>
      </c>
      <c r="B511" s="173" t="s">
        <v>17</v>
      </c>
      <c r="C511" s="172">
        <v>1</v>
      </c>
      <c r="D511" s="4">
        <v>33000</v>
      </c>
      <c r="E511" s="4">
        <f t="shared" ref="E511:E532" si="23">SUM(C511*D511)</f>
        <v>33000</v>
      </c>
      <c r="F511" s="107">
        <f>SUM(E511:E532)</f>
        <v>1769750</v>
      </c>
    </row>
    <row r="512" spans="1:6">
      <c r="A512" s="171"/>
      <c r="B512" s="173" t="s">
        <v>93</v>
      </c>
      <c r="C512" s="172">
        <v>5</v>
      </c>
      <c r="D512" s="4">
        <v>26000</v>
      </c>
      <c r="E512" s="4">
        <f t="shared" si="23"/>
        <v>130000</v>
      </c>
      <c r="F512" s="107"/>
    </row>
    <row r="513" spans="1:6">
      <c r="A513" s="171"/>
      <c r="B513" s="173" t="s">
        <v>117</v>
      </c>
      <c r="C513" s="172">
        <v>5</v>
      </c>
      <c r="D513" s="4">
        <v>66000</v>
      </c>
      <c r="E513" s="4">
        <f t="shared" si="23"/>
        <v>330000</v>
      </c>
      <c r="F513" s="107"/>
    </row>
    <row r="514" spans="1:6">
      <c r="A514" s="171"/>
      <c r="B514" s="173" t="s">
        <v>40</v>
      </c>
      <c r="C514" s="172">
        <v>3</v>
      </c>
      <c r="D514" s="4">
        <v>45000</v>
      </c>
      <c r="E514" s="4">
        <f t="shared" si="23"/>
        <v>135000</v>
      </c>
      <c r="F514" s="107"/>
    </row>
    <row r="515" spans="1:6">
      <c r="A515" s="171"/>
      <c r="B515" s="173" t="s">
        <v>53</v>
      </c>
      <c r="C515" s="172">
        <v>4</v>
      </c>
      <c r="D515" s="4">
        <v>25000</v>
      </c>
      <c r="E515" s="4">
        <f t="shared" si="23"/>
        <v>100000</v>
      </c>
      <c r="F515" s="107"/>
    </row>
    <row r="516" spans="1:6">
      <c r="A516" s="171"/>
      <c r="B516" s="173" t="s">
        <v>138</v>
      </c>
      <c r="C516" s="172">
        <v>2</v>
      </c>
      <c r="D516" s="4">
        <v>85000</v>
      </c>
      <c r="E516" s="4">
        <f t="shared" si="23"/>
        <v>170000</v>
      </c>
      <c r="F516" s="107"/>
    </row>
    <row r="517" spans="1:6">
      <c r="A517" s="171"/>
      <c r="B517" s="173" t="s">
        <v>48</v>
      </c>
      <c r="C517" s="172">
        <v>2</v>
      </c>
      <c r="D517" s="4">
        <v>45000</v>
      </c>
      <c r="E517" s="4">
        <f t="shared" si="23"/>
        <v>90000</v>
      </c>
      <c r="F517" s="107"/>
    </row>
    <row r="518" spans="1:6">
      <c r="A518" s="171"/>
      <c r="B518" s="173" t="s">
        <v>83</v>
      </c>
      <c r="C518" s="172">
        <v>0.3</v>
      </c>
      <c r="D518" s="4">
        <v>61000</v>
      </c>
      <c r="E518" s="4">
        <f t="shared" si="23"/>
        <v>18300</v>
      </c>
      <c r="F518" s="107"/>
    </row>
    <row r="519" spans="1:6">
      <c r="A519" s="171"/>
      <c r="B519" s="173" t="s">
        <v>163</v>
      </c>
      <c r="C519" s="172">
        <v>0.3</v>
      </c>
      <c r="D519" s="4">
        <v>61000</v>
      </c>
      <c r="E519" s="4">
        <f t="shared" si="23"/>
        <v>18300</v>
      </c>
      <c r="F519" s="107"/>
    </row>
    <row r="520" spans="1:6">
      <c r="A520" s="171"/>
      <c r="B520" s="53" t="s">
        <v>96</v>
      </c>
      <c r="C520" s="172">
        <v>0.3</v>
      </c>
      <c r="D520" s="4">
        <v>72000</v>
      </c>
      <c r="E520" s="4">
        <f t="shared" si="23"/>
        <v>21600</v>
      </c>
      <c r="F520" s="107"/>
    </row>
    <row r="521" spans="1:6">
      <c r="A521" s="171"/>
      <c r="B521" s="53" t="s">
        <v>151</v>
      </c>
      <c r="C521" s="172">
        <v>0.2</v>
      </c>
      <c r="D521" s="4">
        <v>70000</v>
      </c>
      <c r="E521" s="4">
        <f t="shared" si="23"/>
        <v>14000</v>
      </c>
      <c r="F521" s="107"/>
    </row>
    <row r="522" spans="1:6">
      <c r="A522" s="171"/>
      <c r="B522" s="53" t="s">
        <v>62</v>
      </c>
      <c r="C522" s="172">
        <v>0.1</v>
      </c>
      <c r="D522" s="4">
        <v>83000</v>
      </c>
      <c r="E522" s="4">
        <f t="shared" si="23"/>
        <v>8300</v>
      </c>
      <c r="F522" s="107"/>
    </row>
    <row r="523" spans="1:6">
      <c r="A523" s="171"/>
      <c r="B523" s="53" t="s">
        <v>157</v>
      </c>
      <c r="C523" s="172">
        <v>0.05</v>
      </c>
      <c r="D523" s="4">
        <v>121000</v>
      </c>
      <c r="E523" s="4">
        <f t="shared" si="23"/>
        <v>6050</v>
      </c>
      <c r="F523" s="107"/>
    </row>
    <row r="524" spans="1:6">
      <c r="A524" s="171"/>
      <c r="B524" s="53" t="s">
        <v>145</v>
      </c>
      <c r="C524" s="172">
        <v>1</v>
      </c>
      <c r="D524" s="4">
        <v>25000</v>
      </c>
      <c r="E524" s="4">
        <f t="shared" si="23"/>
        <v>25000</v>
      </c>
      <c r="F524" s="107"/>
    </row>
    <row r="525" spans="1:6">
      <c r="A525" s="171"/>
      <c r="B525" s="173" t="s">
        <v>61</v>
      </c>
      <c r="C525" s="172">
        <v>2</v>
      </c>
      <c r="D525" s="4">
        <v>22000</v>
      </c>
      <c r="E525" s="4">
        <f t="shared" si="23"/>
        <v>44000</v>
      </c>
      <c r="F525" s="107"/>
    </row>
    <row r="526" spans="1:6">
      <c r="A526" s="171"/>
      <c r="B526" s="173" t="s">
        <v>160</v>
      </c>
      <c r="C526" s="172">
        <v>1</v>
      </c>
      <c r="D526" s="4">
        <v>200000</v>
      </c>
      <c r="E526" s="4">
        <f t="shared" si="23"/>
        <v>200000</v>
      </c>
      <c r="F526" s="107"/>
    </row>
    <row r="527" spans="1:6">
      <c r="A527" s="171"/>
      <c r="B527" s="173" t="s">
        <v>14</v>
      </c>
      <c r="C527" s="172">
        <v>1</v>
      </c>
      <c r="D527" s="4">
        <v>240000</v>
      </c>
      <c r="E527" s="4">
        <f t="shared" si="23"/>
        <v>240000</v>
      </c>
      <c r="F527" s="107"/>
    </row>
    <row r="528" spans="1:6">
      <c r="A528" s="171"/>
      <c r="B528" s="173" t="s">
        <v>35</v>
      </c>
      <c r="C528" s="172">
        <v>3</v>
      </c>
      <c r="D528" s="4">
        <v>20000</v>
      </c>
      <c r="E528" s="4">
        <f t="shared" si="23"/>
        <v>60000</v>
      </c>
      <c r="F528" s="107"/>
    </row>
    <row r="529" spans="1:6">
      <c r="A529" s="171"/>
      <c r="B529" s="173" t="s">
        <v>59</v>
      </c>
      <c r="C529" s="172">
        <v>1</v>
      </c>
      <c r="D529" s="4">
        <v>39000</v>
      </c>
      <c r="E529" s="4">
        <f t="shared" si="23"/>
        <v>39000</v>
      </c>
      <c r="F529" s="107"/>
    </row>
    <row r="530" spans="1:6">
      <c r="A530" s="171"/>
      <c r="B530" s="173" t="s">
        <v>116</v>
      </c>
      <c r="C530" s="172">
        <v>3</v>
      </c>
      <c r="D530" s="4">
        <v>10000</v>
      </c>
      <c r="E530" s="4">
        <f t="shared" si="23"/>
        <v>30000</v>
      </c>
      <c r="F530" s="107"/>
    </row>
    <row r="531" spans="1:6">
      <c r="A531" s="171"/>
      <c r="B531" s="173" t="s">
        <v>65</v>
      </c>
      <c r="C531" s="172">
        <v>1</v>
      </c>
      <c r="D531" s="4">
        <v>44000</v>
      </c>
      <c r="E531" s="4">
        <f t="shared" si="23"/>
        <v>44000</v>
      </c>
      <c r="F531" s="107"/>
    </row>
    <row r="532" spans="1:6">
      <c r="A532" s="171"/>
      <c r="B532" s="173" t="s">
        <v>99</v>
      </c>
      <c r="C532" s="172">
        <v>0.1</v>
      </c>
      <c r="D532" s="4">
        <v>132000</v>
      </c>
      <c r="E532" s="4">
        <f t="shared" si="23"/>
        <v>13200</v>
      </c>
      <c r="F532" s="107"/>
    </row>
    <row r="533" spans="1:6">
      <c r="A533" s="171">
        <v>45958</v>
      </c>
      <c r="B533" s="173" t="s">
        <v>103</v>
      </c>
      <c r="C533" s="172">
        <v>1</v>
      </c>
      <c r="D533" s="4">
        <v>50000</v>
      </c>
      <c r="E533" s="4">
        <f t="shared" ref="E533:E538" si="24">SUM(C533*D533)</f>
        <v>50000</v>
      </c>
      <c r="F533" s="107">
        <f>SUM(E533:E538)</f>
        <v>387300</v>
      </c>
    </row>
    <row r="534" spans="1:6">
      <c r="A534" s="171"/>
      <c r="B534" s="173" t="s">
        <v>18</v>
      </c>
      <c r="C534" s="172">
        <v>0.5</v>
      </c>
      <c r="D534" s="4">
        <v>72000</v>
      </c>
      <c r="E534" s="4">
        <f t="shared" si="24"/>
        <v>36000</v>
      </c>
      <c r="F534" s="107"/>
    </row>
    <row r="535" spans="1:6">
      <c r="A535" s="171"/>
      <c r="B535" s="173" t="s">
        <v>140</v>
      </c>
      <c r="C535" s="172">
        <v>0.2</v>
      </c>
      <c r="D535" s="4">
        <v>29000</v>
      </c>
      <c r="E535" s="4">
        <f t="shared" si="24"/>
        <v>5800</v>
      </c>
      <c r="F535" s="107"/>
    </row>
    <row r="536" spans="1:6">
      <c r="A536" s="171"/>
      <c r="B536" s="173" t="s">
        <v>76</v>
      </c>
      <c r="C536" s="172">
        <v>0.5</v>
      </c>
      <c r="D536" s="4">
        <v>66000</v>
      </c>
      <c r="E536" s="4">
        <f t="shared" si="24"/>
        <v>33000</v>
      </c>
      <c r="F536" s="107"/>
    </row>
    <row r="537" spans="1:6">
      <c r="A537" s="171"/>
      <c r="B537" s="173" t="s">
        <v>77</v>
      </c>
      <c r="C537" s="172">
        <v>0.5</v>
      </c>
      <c r="D537" s="4">
        <v>105000</v>
      </c>
      <c r="E537" s="4">
        <f t="shared" si="24"/>
        <v>52500</v>
      </c>
      <c r="F537" s="107"/>
    </row>
    <row r="538" spans="1:6">
      <c r="A538" s="171"/>
      <c r="B538" s="173" t="s">
        <v>176</v>
      </c>
      <c r="C538" s="172">
        <v>2</v>
      </c>
      <c r="D538" s="4">
        <v>105000</v>
      </c>
      <c r="E538" s="4">
        <f t="shared" si="24"/>
        <v>210000</v>
      </c>
      <c r="F538" s="107"/>
    </row>
    <row r="539" spans="1:6">
      <c r="A539" s="174">
        <v>45960</v>
      </c>
      <c r="B539" s="175" t="s">
        <v>154</v>
      </c>
      <c r="C539" s="176">
        <v>1</v>
      </c>
      <c r="D539" s="79">
        <v>44000</v>
      </c>
      <c r="E539" s="4">
        <f t="shared" ref="E539:E556" si="25">SUM(C539*D539)</f>
        <v>44000</v>
      </c>
      <c r="F539" s="180">
        <f>SUM(E539:E556)</f>
        <v>838300</v>
      </c>
    </row>
    <row r="540" spans="1:6">
      <c r="A540" s="174"/>
      <c r="B540" s="173" t="s">
        <v>117</v>
      </c>
      <c r="C540" s="172">
        <v>3</v>
      </c>
      <c r="D540" s="4">
        <v>66000</v>
      </c>
      <c r="E540" s="4">
        <f t="shared" si="25"/>
        <v>198000</v>
      </c>
      <c r="F540" s="180"/>
    </row>
    <row r="541" spans="1:6">
      <c r="A541" s="174"/>
      <c r="B541" s="173" t="s">
        <v>86</v>
      </c>
      <c r="C541" s="172">
        <v>2</v>
      </c>
      <c r="D541" s="4">
        <v>25000</v>
      </c>
      <c r="E541" s="4">
        <f t="shared" si="25"/>
        <v>50000</v>
      </c>
      <c r="F541" s="180"/>
    </row>
    <row r="542" spans="1:6">
      <c r="A542" s="174"/>
      <c r="B542" s="173" t="s">
        <v>90</v>
      </c>
      <c r="C542" s="172">
        <v>2</v>
      </c>
      <c r="D542" s="4">
        <v>22000</v>
      </c>
      <c r="E542" s="4">
        <f t="shared" si="25"/>
        <v>44000</v>
      </c>
      <c r="F542" s="180"/>
    </row>
    <row r="543" spans="1:6">
      <c r="A543" s="174"/>
      <c r="B543" s="173" t="s">
        <v>128</v>
      </c>
      <c r="C543" s="172">
        <v>0.1</v>
      </c>
      <c r="D543" s="4">
        <v>39000</v>
      </c>
      <c r="E543" s="4">
        <f t="shared" si="25"/>
        <v>3900</v>
      </c>
      <c r="F543" s="180"/>
    </row>
    <row r="544" spans="1:6">
      <c r="A544" s="174"/>
      <c r="B544" s="173" t="s">
        <v>165</v>
      </c>
      <c r="C544" s="172">
        <v>1</v>
      </c>
      <c r="D544" s="4">
        <v>17000</v>
      </c>
      <c r="E544" s="4">
        <f t="shared" si="25"/>
        <v>17000</v>
      </c>
      <c r="F544" s="180"/>
    </row>
    <row r="545" spans="1:6">
      <c r="A545" s="174"/>
      <c r="B545" s="173" t="s">
        <v>177</v>
      </c>
      <c r="C545" s="172">
        <v>0.2</v>
      </c>
      <c r="D545" s="4">
        <v>22000</v>
      </c>
      <c r="E545" s="4">
        <f t="shared" si="25"/>
        <v>4400</v>
      </c>
      <c r="F545" s="180"/>
    </row>
    <row r="546" spans="1:6">
      <c r="A546" s="174"/>
      <c r="B546" s="173" t="s">
        <v>92</v>
      </c>
      <c r="C546" s="172">
        <v>25</v>
      </c>
      <c r="D546" s="4">
        <v>1000</v>
      </c>
      <c r="E546" s="4">
        <f t="shared" si="25"/>
        <v>25000</v>
      </c>
      <c r="F546" s="180"/>
    </row>
    <row r="547" spans="1:6">
      <c r="A547" s="174"/>
      <c r="B547" s="173" t="s">
        <v>101</v>
      </c>
      <c r="C547" s="172">
        <v>0.2</v>
      </c>
      <c r="D547" s="4">
        <v>83000</v>
      </c>
      <c r="E547" s="4">
        <f t="shared" si="25"/>
        <v>16600</v>
      </c>
      <c r="F547" s="180"/>
    </row>
    <row r="548" spans="1:6">
      <c r="A548" s="174"/>
      <c r="B548" s="173" t="s">
        <v>178</v>
      </c>
      <c r="C548" s="172">
        <v>0.5</v>
      </c>
      <c r="D548" s="4">
        <v>72000</v>
      </c>
      <c r="E548" s="4">
        <f t="shared" si="25"/>
        <v>36000</v>
      </c>
      <c r="F548" s="180"/>
    </row>
    <row r="549" spans="1:6">
      <c r="A549" s="174"/>
      <c r="B549" s="173" t="s">
        <v>65</v>
      </c>
      <c r="C549" s="172">
        <v>1</v>
      </c>
      <c r="D549" s="4">
        <v>44000</v>
      </c>
      <c r="E549" s="4">
        <f t="shared" si="25"/>
        <v>44000</v>
      </c>
      <c r="F549" s="180"/>
    </row>
    <row r="550" spans="1:6">
      <c r="A550" s="174"/>
      <c r="B550" s="173" t="s">
        <v>116</v>
      </c>
      <c r="C550" s="172">
        <v>3</v>
      </c>
      <c r="D550" s="4">
        <v>10000</v>
      </c>
      <c r="E550" s="4">
        <f t="shared" si="25"/>
        <v>30000</v>
      </c>
      <c r="F550" s="180"/>
    </row>
    <row r="551" spans="1:6">
      <c r="A551" s="174"/>
      <c r="B551" s="173" t="s">
        <v>99</v>
      </c>
      <c r="C551" s="172">
        <v>0.1</v>
      </c>
      <c r="D551" s="4">
        <v>132000</v>
      </c>
      <c r="E551" s="4">
        <f t="shared" si="25"/>
        <v>13200</v>
      </c>
      <c r="F551" s="180"/>
    </row>
    <row r="552" spans="1:6">
      <c r="A552" s="174"/>
      <c r="B552" s="173" t="s">
        <v>71</v>
      </c>
      <c r="C552" s="172">
        <v>1</v>
      </c>
      <c r="D552" s="4">
        <v>75000</v>
      </c>
      <c r="E552" s="4">
        <f t="shared" si="25"/>
        <v>75000</v>
      </c>
      <c r="F552" s="180"/>
    </row>
    <row r="553" spans="1:6">
      <c r="A553" s="174"/>
      <c r="B553" s="173" t="s">
        <v>97</v>
      </c>
      <c r="C553" s="172">
        <v>1</v>
      </c>
      <c r="D553" s="4">
        <v>55000</v>
      </c>
      <c r="E553" s="4">
        <f t="shared" si="25"/>
        <v>55000</v>
      </c>
      <c r="F553" s="180"/>
    </row>
    <row r="554" spans="1:6">
      <c r="A554" s="174"/>
      <c r="B554" s="173" t="s">
        <v>125</v>
      </c>
      <c r="C554" s="172">
        <v>3</v>
      </c>
      <c r="D554" s="4">
        <v>25000</v>
      </c>
      <c r="E554" s="4">
        <f t="shared" si="25"/>
        <v>75000</v>
      </c>
      <c r="F554" s="180"/>
    </row>
    <row r="555" spans="1:6">
      <c r="A555" s="174"/>
      <c r="B555" s="173" t="s">
        <v>179</v>
      </c>
      <c r="C555" s="172">
        <v>2</v>
      </c>
      <c r="D555" s="4">
        <v>50000</v>
      </c>
      <c r="E555" s="4">
        <f t="shared" si="25"/>
        <v>100000</v>
      </c>
      <c r="F555" s="180"/>
    </row>
    <row r="556" spans="1:6">
      <c r="A556" s="177"/>
      <c r="B556" s="173" t="s">
        <v>98</v>
      </c>
      <c r="C556" s="172">
        <v>0.1</v>
      </c>
      <c r="D556" s="4">
        <v>72000</v>
      </c>
      <c r="E556" s="4">
        <f t="shared" si="25"/>
        <v>7200</v>
      </c>
      <c r="F556" s="181"/>
    </row>
    <row r="557" spans="1:6">
      <c r="A557" s="171">
        <v>45961</v>
      </c>
      <c r="B557" s="173" t="s">
        <v>164</v>
      </c>
      <c r="C557" s="172">
        <v>0.25</v>
      </c>
      <c r="D557" s="4">
        <v>200000</v>
      </c>
      <c r="E557" s="4">
        <f t="shared" ref="E557:E578" si="26">SUM(C557*D557)</f>
        <v>50000</v>
      </c>
      <c r="F557" s="107">
        <f>SUM(E557:E577)</f>
        <v>1183530</v>
      </c>
    </row>
    <row r="558" spans="1:6">
      <c r="A558" s="171"/>
      <c r="B558" s="173" t="s">
        <v>180</v>
      </c>
      <c r="C558" s="172">
        <v>1</v>
      </c>
      <c r="D558" s="4">
        <v>110000</v>
      </c>
      <c r="E558" s="4">
        <f t="shared" si="26"/>
        <v>110000</v>
      </c>
      <c r="F558" s="107"/>
    </row>
    <row r="559" spans="1:6">
      <c r="A559" s="171"/>
      <c r="B559" s="173" t="s">
        <v>181</v>
      </c>
      <c r="C559" s="172">
        <v>1</v>
      </c>
      <c r="D559" s="4">
        <v>44000</v>
      </c>
      <c r="E559" s="4">
        <f t="shared" si="26"/>
        <v>44000</v>
      </c>
      <c r="F559" s="107"/>
    </row>
    <row r="560" spans="1:6">
      <c r="A560" s="171"/>
      <c r="B560" s="173" t="s">
        <v>93</v>
      </c>
      <c r="C560" s="172">
        <v>10</v>
      </c>
      <c r="D560" s="4">
        <v>26000</v>
      </c>
      <c r="E560" s="4">
        <f t="shared" si="26"/>
        <v>260000</v>
      </c>
      <c r="F560" s="107"/>
    </row>
    <row r="561" spans="1:6">
      <c r="A561" s="171"/>
      <c r="B561" s="173" t="s">
        <v>159</v>
      </c>
      <c r="C561" s="172">
        <v>3</v>
      </c>
      <c r="D561" s="4">
        <v>30000</v>
      </c>
      <c r="E561" s="4">
        <f t="shared" si="26"/>
        <v>90000</v>
      </c>
      <c r="F561" s="107"/>
    </row>
    <row r="562" spans="1:6">
      <c r="A562" s="171"/>
      <c r="B562" s="173" t="s">
        <v>60</v>
      </c>
      <c r="C562" s="172">
        <v>1</v>
      </c>
      <c r="D562" s="4">
        <v>11000</v>
      </c>
      <c r="E562" s="4">
        <f t="shared" si="26"/>
        <v>11000</v>
      </c>
      <c r="F562" s="107"/>
    </row>
    <row r="563" spans="1:6">
      <c r="A563" s="171"/>
      <c r="B563" s="173" t="s">
        <v>61</v>
      </c>
      <c r="C563" s="172">
        <v>2</v>
      </c>
      <c r="D563" s="4">
        <v>22000</v>
      </c>
      <c r="E563" s="4">
        <f t="shared" si="26"/>
        <v>44000</v>
      </c>
      <c r="F563" s="107"/>
    </row>
    <row r="564" spans="1:6">
      <c r="A564" s="171"/>
      <c r="B564" s="173" t="s">
        <v>91</v>
      </c>
      <c r="C564" s="172">
        <v>1</v>
      </c>
      <c r="D564" s="4">
        <v>83000</v>
      </c>
      <c r="E564" s="4">
        <f t="shared" si="26"/>
        <v>83000</v>
      </c>
      <c r="F564" s="107"/>
    </row>
    <row r="565" spans="1:6">
      <c r="A565" s="171"/>
      <c r="B565" s="173" t="s">
        <v>96</v>
      </c>
      <c r="C565" s="172">
        <v>0.3</v>
      </c>
      <c r="D565" s="4">
        <v>72000</v>
      </c>
      <c r="E565" s="4">
        <f t="shared" si="26"/>
        <v>21600</v>
      </c>
      <c r="F565" s="107"/>
    </row>
    <row r="566" spans="1:6">
      <c r="A566" s="171"/>
      <c r="B566" s="173" t="s">
        <v>62</v>
      </c>
      <c r="C566" s="172">
        <v>0.1</v>
      </c>
      <c r="D566" s="4">
        <v>83000</v>
      </c>
      <c r="E566" s="4">
        <f t="shared" si="26"/>
        <v>8300</v>
      </c>
      <c r="F566" s="107"/>
    </row>
    <row r="567" spans="1:6">
      <c r="A567" s="171"/>
      <c r="B567" s="173" t="s">
        <v>157</v>
      </c>
      <c r="C567" s="172">
        <v>0.06</v>
      </c>
      <c r="D567" s="4">
        <v>121000</v>
      </c>
      <c r="E567" s="4">
        <f t="shared" si="26"/>
        <v>7260</v>
      </c>
      <c r="F567" s="107"/>
    </row>
    <row r="568" spans="1:6">
      <c r="A568" s="171"/>
      <c r="B568" s="173" t="s">
        <v>128</v>
      </c>
      <c r="C568" s="172">
        <v>0.1</v>
      </c>
      <c r="D568" s="4">
        <v>39000</v>
      </c>
      <c r="E568" s="4">
        <f t="shared" si="26"/>
        <v>3900</v>
      </c>
      <c r="F568" s="107"/>
    </row>
    <row r="569" spans="1:6">
      <c r="A569" s="171"/>
      <c r="B569" s="173" t="s">
        <v>150</v>
      </c>
      <c r="C569" s="172">
        <v>0.06</v>
      </c>
      <c r="D569" s="4">
        <v>72000</v>
      </c>
      <c r="E569" s="4">
        <f t="shared" si="26"/>
        <v>4320</v>
      </c>
      <c r="F569" s="107"/>
    </row>
    <row r="570" spans="1:6">
      <c r="A570" s="171"/>
      <c r="B570" s="173" t="s">
        <v>113</v>
      </c>
      <c r="C570" s="172">
        <v>0.05</v>
      </c>
      <c r="D570" s="4">
        <v>72000</v>
      </c>
      <c r="E570" s="4">
        <f t="shared" si="26"/>
        <v>3600</v>
      </c>
      <c r="F570" s="107"/>
    </row>
    <row r="571" spans="1:6">
      <c r="A571" s="171"/>
      <c r="B571" s="173" t="s">
        <v>90</v>
      </c>
      <c r="C571" s="172">
        <v>3.1</v>
      </c>
      <c r="D571" s="4">
        <v>22000</v>
      </c>
      <c r="E571" s="4">
        <f t="shared" si="26"/>
        <v>68200</v>
      </c>
      <c r="F571" s="107"/>
    </row>
    <row r="572" spans="1:6">
      <c r="A572" s="171"/>
      <c r="B572" s="173" t="s">
        <v>162</v>
      </c>
      <c r="C572" s="172">
        <v>12</v>
      </c>
      <c r="D572" s="4">
        <v>16000</v>
      </c>
      <c r="E572" s="4">
        <f t="shared" si="26"/>
        <v>192000</v>
      </c>
      <c r="F572" s="107"/>
    </row>
    <row r="573" spans="1:6">
      <c r="A573" s="171"/>
      <c r="B573" s="173" t="s">
        <v>59</v>
      </c>
      <c r="C573" s="172">
        <v>1</v>
      </c>
      <c r="D573" s="4">
        <v>39000</v>
      </c>
      <c r="E573" s="4">
        <f t="shared" si="26"/>
        <v>39000</v>
      </c>
      <c r="F573" s="107"/>
    </row>
    <row r="574" spans="1:6">
      <c r="A574" s="171"/>
      <c r="B574" s="173" t="s">
        <v>71</v>
      </c>
      <c r="C574" s="172">
        <v>1</v>
      </c>
      <c r="D574" s="4">
        <v>70000</v>
      </c>
      <c r="E574" s="4">
        <f t="shared" si="26"/>
        <v>70000</v>
      </c>
      <c r="F574" s="107"/>
    </row>
    <row r="575" spans="1:6">
      <c r="A575" s="171"/>
      <c r="B575" s="173" t="s">
        <v>101</v>
      </c>
      <c r="C575" s="172">
        <v>0.25</v>
      </c>
      <c r="D575" s="4">
        <v>83000</v>
      </c>
      <c r="E575" s="4">
        <f t="shared" si="26"/>
        <v>20750</v>
      </c>
      <c r="F575" s="107"/>
    </row>
    <row r="576" spans="1:6">
      <c r="A576" s="171"/>
      <c r="B576" s="173" t="s">
        <v>102</v>
      </c>
      <c r="C576" s="172">
        <v>0.2</v>
      </c>
      <c r="D576" s="4">
        <v>83000</v>
      </c>
      <c r="E576" s="4">
        <f t="shared" si="26"/>
        <v>16600</v>
      </c>
      <c r="F576" s="107"/>
    </row>
    <row r="577" spans="1:6">
      <c r="A577" s="171"/>
      <c r="B577" s="173" t="s">
        <v>178</v>
      </c>
      <c r="C577" s="172">
        <v>0.5</v>
      </c>
      <c r="D577" s="4">
        <v>72000</v>
      </c>
      <c r="E577" s="4">
        <f t="shared" si="26"/>
        <v>36000</v>
      </c>
      <c r="F577" s="107"/>
    </row>
    <row r="578" spans="1:6">
      <c r="A578" s="177">
        <v>45961</v>
      </c>
      <c r="B578" s="175" t="s">
        <v>35</v>
      </c>
      <c r="C578" s="176">
        <v>3</v>
      </c>
      <c r="D578" s="79">
        <v>20000</v>
      </c>
      <c r="E578" s="4">
        <f t="shared" si="26"/>
        <v>60000</v>
      </c>
      <c r="F578" s="182">
        <f>SUM(E578)</f>
        <v>60000</v>
      </c>
    </row>
    <row r="579" spans="1:6">
      <c r="A579" s="183"/>
      <c r="B579" s="173"/>
      <c r="C579" s="172"/>
      <c r="D579" s="4"/>
      <c r="E579" s="4"/>
      <c r="F579" s="105"/>
    </row>
    <row r="580" spans="1:6">
      <c r="A580" s="183"/>
      <c r="B580" s="173"/>
      <c r="C580" s="172"/>
      <c r="D580" s="4"/>
      <c r="E580" s="4"/>
      <c r="F580" s="105"/>
    </row>
    <row r="581" spans="1:6">
      <c r="A581" s="183"/>
      <c r="B581" s="173"/>
      <c r="C581" s="172"/>
      <c r="D581" s="4"/>
      <c r="E581" s="4"/>
      <c r="F581" s="105"/>
    </row>
    <row r="582" spans="1:6">
      <c r="A582" s="183"/>
      <c r="B582" s="173"/>
      <c r="C582" s="172"/>
      <c r="D582" s="4"/>
      <c r="E582" s="4"/>
      <c r="F582" s="105"/>
    </row>
    <row r="583" spans="1:6">
      <c r="A583" s="183"/>
      <c r="B583" s="173"/>
      <c r="C583" s="172"/>
      <c r="D583" s="4"/>
      <c r="E583" s="4"/>
      <c r="F583" s="105"/>
    </row>
    <row r="584" spans="1:6">
      <c r="A584" s="183"/>
      <c r="B584" s="173"/>
      <c r="C584" s="172"/>
      <c r="D584" s="4"/>
      <c r="E584" s="4"/>
      <c r="F584" s="105"/>
    </row>
    <row r="585" spans="1:6">
      <c r="A585" s="183"/>
      <c r="B585" s="173"/>
      <c r="C585" s="172"/>
      <c r="D585" s="4"/>
      <c r="E585" s="4"/>
      <c r="F585" s="105"/>
    </row>
    <row r="586" spans="1:6">
      <c r="A586" s="183"/>
      <c r="B586" s="173"/>
      <c r="C586" s="172"/>
      <c r="D586" s="4"/>
      <c r="E586" s="4"/>
      <c r="F586" s="105"/>
    </row>
    <row r="587" spans="1:6">
      <c r="A587" s="183"/>
      <c r="B587" s="173"/>
      <c r="C587" s="172"/>
      <c r="D587" s="4"/>
      <c r="E587" s="4"/>
      <c r="F587" s="105"/>
    </row>
    <row r="588" spans="1:6">
      <c r="A588" s="183"/>
      <c r="B588" s="173"/>
      <c r="C588" s="172"/>
      <c r="D588" s="4"/>
      <c r="E588" s="4"/>
      <c r="F588" s="105"/>
    </row>
    <row r="589" spans="1:6">
      <c r="A589" s="183"/>
      <c r="B589" s="173"/>
      <c r="C589" s="172"/>
      <c r="D589" s="4"/>
      <c r="E589" s="4"/>
      <c r="F589" s="105"/>
    </row>
    <row r="590" spans="1:6">
      <c r="A590" s="183"/>
      <c r="B590" s="173"/>
      <c r="C590" s="172"/>
      <c r="D590" s="4"/>
      <c r="E590" s="4"/>
      <c r="F590" s="105"/>
    </row>
    <row r="591" spans="1:6">
      <c r="A591" s="183"/>
      <c r="B591" s="173"/>
      <c r="C591" s="172"/>
      <c r="D591" s="4"/>
      <c r="E591" s="4"/>
      <c r="F591" s="105"/>
    </row>
    <row r="592" spans="1:6">
      <c r="A592" s="183"/>
      <c r="B592" s="173"/>
      <c r="C592" s="172"/>
      <c r="D592" s="4"/>
      <c r="E592" s="4"/>
      <c r="F592" s="105"/>
    </row>
    <row r="593" spans="1:6">
      <c r="A593" s="183"/>
      <c r="B593" s="173"/>
      <c r="C593" s="172"/>
      <c r="D593" s="4"/>
      <c r="E593" s="4"/>
      <c r="F593" s="105"/>
    </row>
    <row r="594" spans="1:6">
      <c r="A594" s="183"/>
      <c r="B594" s="173"/>
      <c r="C594" s="172"/>
      <c r="D594" s="4"/>
      <c r="E594" s="4"/>
      <c r="F594" s="105"/>
    </row>
    <row r="595" spans="1:6">
      <c r="A595" s="183"/>
      <c r="B595" s="173"/>
      <c r="C595" s="172"/>
      <c r="D595" s="4"/>
      <c r="E595" s="4"/>
      <c r="F595" s="105"/>
    </row>
    <row r="596" spans="1:6">
      <c r="A596" s="183"/>
      <c r="B596" s="173"/>
      <c r="C596" s="172"/>
      <c r="D596" s="4"/>
      <c r="E596" s="4"/>
      <c r="F596" s="105"/>
    </row>
    <row r="597" spans="1:6">
      <c r="A597" s="183"/>
      <c r="B597" s="173"/>
      <c r="C597" s="172"/>
      <c r="D597" s="4"/>
      <c r="E597" s="4"/>
      <c r="F597" s="105"/>
    </row>
    <row r="598" spans="1:6">
      <c r="A598" s="183"/>
      <c r="B598" s="173"/>
      <c r="C598" s="172"/>
      <c r="D598" s="4"/>
      <c r="E598" s="4"/>
      <c r="F598" s="105"/>
    </row>
    <row r="599" spans="1:6">
      <c r="A599" s="183"/>
      <c r="B599" s="173"/>
      <c r="C599" s="172"/>
      <c r="D599" s="4"/>
      <c r="E599" s="4"/>
      <c r="F599" s="105"/>
    </row>
    <row r="600" spans="1:6">
      <c r="A600" s="183"/>
      <c r="B600" s="173"/>
      <c r="C600" s="172"/>
      <c r="D600" s="4"/>
      <c r="E600" s="4"/>
      <c r="F600" s="105"/>
    </row>
    <row r="601" spans="1:6">
      <c r="A601" s="183"/>
      <c r="B601" s="173"/>
      <c r="C601" s="172"/>
      <c r="D601" s="4"/>
      <c r="E601" s="4"/>
      <c r="F601" s="105"/>
    </row>
    <row r="602" spans="1:6">
      <c r="A602" s="171"/>
      <c r="B602" s="173"/>
      <c r="C602" s="172"/>
      <c r="D602" s="4"/>
      <c r="E602" s="4"/>
      <c r="F602" s="107"/>
    </row>
    <row r="603" spans="1:6">
      <c r="A603" s="171"/>
      <c r="B603" s="173"/>
      <c r="C603" s="172"/>
      <c r="D603" s="4"/>
      <c r="E603" s="4"/>
      <c r="F603" s="107"/>
    </row>
    <row r="604" spans="1:6">
      <c r="A604" s="171"/>
      <c r="B604" s="173"/>
      <c r="C604" s="172"/>
      <c r="D604" s="4"/>
      <c r="E604" s="4"/>
      <c r="F604" s="107"/>
    </row>
    <row r="605" spans="1:6">
      <c r="A605" s="171"/>
      <c r="B605" s="173"/>
      <c r="C605" s="172"/>
      <c r="D605" s="4"/>
      <c r="E605" s="4"/>
      <c r="F605" s="107"/>
    </row>
    <row r="606" spans="1:6">
      <c r="A606" s="171"/>
      <c r="B606" s="173"/>
      <c r="C606" s="172"/>
      <c r="D606" s="4"/>
      <c r="E606" s="4"/>
      <c r="F606" s="107"/>
    </row>
    <row r="607" spans="1:6">
      <c r="A607" s="171"/>
      <c r="B607" s="173"/>
      <c r="C607" s="172"/>
      <c r="D607" s="4"/>
      <c r="E607" s="4"/>
      <c r="F607" s="107"/>
    </row>
    <row r="608" spans="1:6">
      <c r="A608" s="171"/>
      <c r="B608" s="173"/>
      <c r="C608" s="172"/>
      <c r="D608" s="4"/>
      <c r="E608" s="4"/>
      <c r="F608" s="107"/>
    </row>
    <row r="609" spans="1:6">
      <c r="A609" s="171"/>
      <c r="B609" s="173"/>
      <c r="C609" s="172"/>
      <c r="D609" s="4"/>
      <c r="E609" s="4"/>
      <c r="F609" s="107"/>
    </row>
    <row r="610" spans="1:6">
      <c r="A610" s="171"/>
      <c r="B610" s="173"/>
      <c r="C610" s="172"/>
      <c r="D610" s="4"/>
      <c r="E610" s="4"/>
      <c r="F610" s="107"/>
    </row>
    <row r="611" spans="1:6">
      <c r="A611" s="171"/>
      <c r="B611" s="173"/>
      <c r="C611" s="172"/>
      <c r="D611" s="4"/>
      <c r="E611" s="4"/>
      <c r="F611" s="107"/>
    </row>
    <row r="612" spans="1:6">
      <c r="A612" s="171"/>
      <c r="B612" s="173"/>
      <c r="C612" s="172"/>
      <c r="D612" s="4"/>
      <c r="E612" s="4"/>
      <c r="F612" s="107"/>
    </row>
    <row r="613" spans="1:6">
      <c r="A613" s="171"/>
      <c r="B613" s="173"/>
      <c r="C613" s="172"/>
      <c r="D613" s="4"/>
      <c r="E613" s="4"/>
      <c r="F613" s="107"/>
    </row>
    <row r="614" spans="1:6">
      <c r="A614" s="171"/>
      <c r="B614" s="173"/>
      <c r="C614" s="172"/>
      <c r="D614" s="4"/>
      <c r="E614" s="4"/>
      <c r="F614" s="107"/>
    </row>
    <row r="615" spans="1:6">
      <c r="A615" s="171"/>
      <c r="B615" s="173"/>
      <c r="C615" s="172"/>
      <c r="D615" s="4"/>
      <c r="E615" s="4"/>
      <c r="F615" s="107"/>
    </row>
    <row r="616" spans="1:6">
      <c r="A616" s="171"/>
      <c r="B616" s="173"/>
      <c r="C616" s="172"/>
      <c r="D616" s="4"/>
      <c r="E616" s="4"/>
      <c r="F616" s="107"/>
    </row>
    <row r="617" spans="1:6">
      <c r="A617" s="171"/>
      <c r="B617" s="173"/>
      <c r="C617" s="172"/>
      <c r="D617" s="4"/>
      <c r="E617" s="4"/>
      <c r="F617" s="107"/>
    </row>
    <row r="618" spans="1:6">
      <c r="A618" s="171"/>
      <c r="B618" s="173"/>
      <c r="C618" s="172"/>
      <c r="D618" s="4"/>
      <c r="E618" s="4"/>
      <c r="F618" s="107"/>
    </row>
    <row r="619" spans="1:6">
      <c r="A619" s="171"/>
      <c r="B619" s="173"/>
      <c r="C619" s="172"/>
      <c r="D619" s="4"/>
      <c r="E619" s="4"/>
      <c r="F619" s="107"/>
    </row>
    <row r="620" spans="1:6">
      <c r="A620" s="171"/>
      <c r="B620" s="173"/>
      <c r="C620" s="172"/>
      <c r="D620" s="4"/>
      <c r="E620" s="4"/>
      <c r="F620" s="107"/>
    </row>
    <row r="621" spans="1:6">
      <c r="A621" s="171"/>
      <c r="B621" s="173"/>
      <c r="C621" s="172"/>
      <c r="D621" s="4"/>
      <c r="E621" s="4"/>
      <c r="F621" s="107"/>
    </row>
    <row r="622" spans="1:6">
      <c r="A622" s="171"/>
      <c r="B622" s="173"/>
      <c r="C622" s="172"/>
      <c r="D622" s="4"/>
      <c r="E622" s="4"/>
      <c r="F622" s="107"/>
    </row>
    <row r="623" spans="1:6">
      <c r="A623" s="171"/>
      <c r="B623" s="173"/>
      <c r="C623" s="172"/>
      <c r="D623" s="4"/>
      <c r="E623" s="4"/>
      <c r="F623" s="107"/>
    </row>
    <row r="624" spans="1:6">
      <c r="A624" s="171"/>
      <c r="B624" s="173"/>
      <c r="C624" s="172"/>
      <c r="D624" s="4"/>
      <c r="E624" s="4"/>
      <c r="F624" s="107"/>
    </row>
    <row r="625" spans="1:6">
      <c r="A625" s="171"/>
      <c r="B625" s="173"/>
      <c r="C625" s="172"/>
      <c r="D625" s="4"/>
      <c r="E625" s="4"/>
      <c r="F625" s="107"/>
    </row>
    <row r="626" spans="1:6">
      <c r="A626" s="171"/>
      <c r="B626" s="173"/>
      <c r="C626" s="172"/>
      <c r="D626" s="4"/>
      <c r="E626" s="4"/>
      <c r="F626" s="107"/>
    </row>
    <row r="627" spans="1:6">
      <c r="A627" s="171"/>
      <c r="B627" s="173"/>
      <c r="C627" s="172"/>
      <c r="D627" s="4"/>
      <c r="E627" s="4"/>
      <c r="F627" s="107"/>
    </row>
    <row r="628" spans="1:6">
      <c r="A628" s="171"/>
      <c r="B628" s="173"/>
      <c r="C628" s="172"/>
      <c r="D628" s="4"/>
      <c r="E628" s="4"/>
      <c r="F628" s="107"/>
    </row>
    <row r="629" spans="1:6">
      <c r="A629" s="171"/>
      <c r="B629" s="173"/>
      <c r="C629" s="172"/>
      <c r="D629" s="4"/>
      <c r="E629" s="4"/>
      <c r="F629" s="107"/>
    </row>
    <row r="630" spans="1:6">
      <c r="A630" s="171"/>
      <c r="B630" s="173"/>
      <c r="C630" s="172"/>
      <c r="D630" s="4"/>
      <c r="E630" s="4"/>
      <c r="F630" s="107"/>
    </row>
    <row r="631" spans="1:6">
      <c r="A631" s="171"/>
      <c r="B631" s="173"/>
      <c r="C631" s="172"/>
      <c r="D631" s="4"/>
      <c r="E631" s="4"/>
      <c r="F631" s="107"/>
    </row>
    <row r="632" spans="1:6">
      <c r="A632" s="171"/>
      <c r="B632" s="173"/>
      <c r="C632" s="172"/>
      <c r="D632" s="4"/>
      <c r="E632" s="4"/>
      <c r="F632" s="107"/>
    </row>
    <row r="633" spans="1:6">
      <c r="A633" s="171"/>
      <c r="B633" s="173"/>
      <c r="C633" s="172"/>
      <c r="D633" s="4"/>
      <c r="E633" s="4"/>
      <c r="F633" s="107"/>
    </row>
    <row r="634" spans="1:6">
      <c r="A634" s="171"/>
      <c r="B634" s="173"/>
      <c r="C634" s="172"/>
      <c r="D634" s="4"/>
      <c r="E634" s="4"/>
      <c r="F634" s="107"/>
    </row>
    <row r="635" spans="1:6">
      <c r="A635" s="171"/>
      <c r="B635" s="173"/>
      <c r="C635" s="172"/>
      <c r="D635" s="4"/>
      <c r="E635" s="4"/>
      <c r="F635" s="107"/>
    </row>
    <row r="636" spans="1:6">
      <c r="A636" s="171"/>
      <c r="B636" s="173"/>
      <c r="C636" s="172"/>
      <c r="D636" s="4"/>
      <c r="E636" s="4"/>
      <c r="F636" s="107"/>
    </row>
    <row r="637" spans="1:6">
      <c r="A637" s="171"/>
      <c r="B637" s="173"/>
      <c r="C637" s="172"/>
      <c r="D637" s="4"/>
      <c r="E637" s="4"/>
      <c r="F637" s="107"/>
    </row>
    <row r="638" spans="1:6">
      <c r="A638" s="171"/>
      <c r="B638" s="173"/>
      <c r="C638" s="172"/>
      <c r="D638" s="4"/>
      <c r="E638" s="4"/>
      <c r="F638" s="107"/>
    </row>
    <row r="639" spans="1:6">
      <c r="A639" s="171"/>
      <c r="B639" s="173"/>
      <c r="C639" s="172"/>
      <c r="D639" s="4"/>
      <c r="E639" s="4"/>
      <c r="F639" s="107"/>
    </row>
    <row r="640" spans="1:6">
      <c r="A640" s="171"/>
      <c r="B640" s="173"/>
      <c r="C640" s="172"/>
      <c r="D640" s="4"/>
      <c r="E640" s="4"/>
      <c r="F640" s="107"/>
    </row>
    <row r="641" spans="1:6">
      <c r="A641" s="174"/>
      <c r="B641" s="175"/>
      <c r="C641" s="176"/>
      <c r="D641" s="79"/>
      <c r="E641" s="4"/>
      <c r="F641" s="108"/>
    </row>
    <row r="642" spans="1:6">
      <c r="A642" s="174"/>
      <c r="B642" s="173"/>
      <c r="C642" s="172"/>
      <c r="D642" s="4"/>
      <c r="E642" s="4"/>
      <c r="F642" s="108"/>
    </row>
    <row r="643" spans="1:6">
      <c r="A643" s="174"/>
      <c r="B643" s="173"/>
      <c r="C643" s="172"/>
      <c r="D643" s="4"/>
      <c r="E643" s="4"/>
      <c r="F643" s="108"/>
    </row>
    <row r="644" spans="1:6">
      <c r="A644" s="174"/>
      <c r="B644" s="173"/>
      <c r="C644" s="172"/>
      <c r="D644" s="4"/>
      <c r="E644" s="4"/>
      <c r="F644" s="108"/>
    </row>
    <row r="645" spans="1:6">
      <c r="A645" s="174"/>
      <c r="B645" s="173"/>
      <c r="C645" s="172"/>
      <c r="D645" s="4"/>
      <c r="E645" s="4"/>
      <c r="F645" s="108"/>
    </row>
    <row r="646" spans="1:6">
      <c r="A646" s="174"/>
      <c r="B646" s="173"/>
      <c r="C646" s="172"/>
      <c r="D646" s="4"/>
      <c r="E646" s="4"/>
      <c r="F646" s="108"/>
    </row>
    <row r="647" spans="1:6">
      <c r="A647" s="174"/>
      <c r="B647" s="173"/>
      <c r="C647" s="172"/>
      <c r="D647" s="4"/>
      <c r="E647" s="4"/>
      <c r="F647" s="108"/>
    </row>
    <row r="648" spans="1:6">
      <c r="A648" s="174"/>
      <c r="B648" s="173"/>
      <c r="C648" s="172"/>
      <c r="D648" s="4"/>
      <c r="E648" s="4"/>
      <c r="F648" s="108"/>
    </row>
    <row r="649" spans="1:6">
      <c r="A649" s="171"/>
      <c r="B649" s="173"/>
      <c r="C649" s="172"/>
      <c r="D649" s="4"/>
      <c r="E649" s="4"/>
      <c r="F649" s="107"/>
    </row>
    <row r="650" spans="1:6">
      <c r="A650" s="171"/>
      <c r="B650" s="173"/>
      <c r="C650" s="172"/>
      <c r="D650" s="4"/>
      <c r="E650" s="4"/>
      <c r="F650" s="107"/>
    </row>
    <row r="651" spans="1:6">
      <c r="A651" s="171"/>
      <c r="B651" s="173"/>
      <c r="C651" s="172"/>
      <c r="D651" s="4"/>
      <c r="E651" s="4"/>
      <c r="F651" s="107"/>
    </row>
    <row r="652" spans="1:6">
      <c r="A652" s="171"/>
      <c r="B652" s="173"/>
      <c r="C652" s="172"/>
      <c r="D652" s="4"/>
      <c r="E652" s="4"/>
      <c r="F652" s="107"/>
    </row>
    <row r="653" spans="1:6">
      <c r="A653" s="171"/>
      <c r="B653" s="173"/>
      <c r="C653" s="172"/>
      <c r="D653" s="4"/>
      <c r="E653" s="4"/>
      <c r="F653" s="107"/>
    </row>
    <row r="654" spans="1:6">
      <c r="A654" s="171"/>
      <c r="B654" s="173"/>
      <c r="C654" s="172"/>
      <c r="D654" s="4"/>
      <c r="E654" s="4"/>
      <c r="F654" s="107"/>
    </row>
    <row r="655" spans="1:6">
      <c r="A655" s="171"/>
      <c r="B655" s="173"/>
      <c r="C655" s="172"/>
      <c r="D655" s="4"/>
      <c r="E655" s="4"/>
      <c r="F655" s="107"/>
    </row>
    <row r="656" spans="1:6">
      <c r="A656" s="171"/>
      <c r="B656" s="173"/>
      <c r="C656" s="172"/>
      <c r="D656" s="4"/>
      <c r="E656" s="4"/>
      <c r="F656" s="107"/>
    </row>
    <row r="657" spans="1:6">
      <c r="A657" s="171"/>
      <c r="B657" s="173"/>
      <c r="C657" s="172"/>
      <c r="D657" s="4"/>
      <c r="E657" s="4"/>
      <c r="F657" s="107"/>
    </row>
    <row r="658" spans="1:6">
      <c r="A658" s="171"/>
      <c r="B658" s="173"/>
      <c r="C658" s="172"/>
      <c r="D658" s="4"/>
      <c r="E658" s="4"/>
      <c r="F658" s="107"/>
    </row>
    <row r="659" spans="1:6">
      <c r="A659" s="171"/>
      <c r="B659" s="173"/>
      <c r="C659" s="172"/>
      <c r="D659" s="4"/>
      <c r="E659" s="4"/>
      <c r="F659" s="107"/>
    </row>
    <row r="660" spans="1:6">
      <c r="A660" s="171"/>
      <c r="B660" s="173"/>
      <c r="C660" s="172"/>
      <c r="D660" s="4"/>
      <c r="E660" s="4"/>
      <c r="F660" s="107"/>
    </row>
    <row r="661" spans="1:6">
      <c r="A661" s="171"/>
      <c r="B661" s="173"/>
      <c r="C661" s="172"/>
      <c r="D661" s="4"/>
      <c r="E661" s="4"/>
      <c r="F661" s="107"/>
    </row>
    <row r="662" spans="1:6">
      <c r="A662" s="171"/>
      <c r="B662" s="173"/>
      <c r="C662" s="172"/>
      <c r="D662" s="4"/>
      <c r="E662" s="4"/>
      <c r="F662" s="107"/>
    </row>
    <row r="663" spans="1:6">
      <c r="A663" s="171"/>
      <c r="B663" s="173"/>
      <c r="C663" s="172"/>
      <c r="D663" s="4"/>
      <c r="E663" s="4"/>
      <c r="F663" s="107"/>
    </row>
    <row r="664" spans="1:6">
      <c r="A664" s="171"/>
      <c r="B664" s="173"/>
      <c r="C664" s="172"/>
      <c r="D664" s="4"/>
      <c r="E664" s="4"/>
      <c r="F664" s="107"/>
    </row>
    <row r="665" spans="1:6">
      <c r="A665" s="171"/>
      <c r="B665" s="173"/>
      <c r="C665" s="172"/>
      <c r="D665" s="4"/>
      <c r="E665" s="4"/>
      <c r="F665" s="107"/>
    </row>
    <row r="666" spans="1:6">
      <c r="A666" s="171"/>
      <c r="B666" s="173"/>
      <c r="C666" s="172"/>
      <c r="D666" s="4"/>
      <c r="E666" s="4"/>
      <c r="F666" s="107"/>
    </row>
    <row r="667" spans="1:6">
      <c r="A667" s="171"/>
      <c r="B667" s="173"/>
      <c r="C667" s="172"/>
      <c r="D667" s="4"/>
      <c r="E667" s="4"/>
      <c r="F667" s="107"/>
    </row>
    <row r="668" spans="1:6">
      <c r="A668" s="171"/>
      <c r="B668" s="173"/>
      <c r="C668" s="172"/>
      <c r="D668" s="4"/>
      <c r="E668" s="4"/>
      <c r="F668" s="107"/>
    </row>
    <row r="669" spans="1:6">
      <c r="A669" s="171"/>
      <c r="B669" s="173"/>
      <c r="C669" s="172"/>
      <c r="D669" s="4"/>
      <c r="E669" s="4"/>
      <c r="F669" s="107"/>
    </row>
    <row r="670" spans="1:6">
      <c r="A670" s="171"/>
      <c r="B670" s="173"/>
      <c r="C670" s="172"/>
      <c r="D670" s="4"/>
      <c r="E670" s="4"/>
      <c r="F670" s="107"/>
    </row>
    <row r="671" spans="1:6">
      <c r="A671" s="179"/>
      <c r="B671" s="173"/>
      <c r="C671" s="172"/>
      <c r="D671" s="4"/>
      <c r="E671" s="4"/>
      <c r="F671" s="106"/>
    </row>
    <row r="672" spans="1:6">
      <c r="A672" s="174"/>
      <c r="B672" s="173"/>
      <c r="C672" s="172"/>
      <c r="D672" s="4"/>
      <c r="E672" s="4"/>
      <c r="F672" s="108"/>
    </row>
    <row r="673" spans="1:6">
      <c r="A673" s="177"/>
      <c r="B673" s="173"/>
      <c r="C673" s="172"/>
      <c r="D673" s="4"/>
      <c r="E673" s="4"/>
      <c r="F673" s="109"/>
    </row>
    <row r="674" spans="6:6">
      <c r="F674" s="7">
        <f>SUM(F2:F671)</f>
        <v>39027410</v>
      </c>
    </row>
  </sheetData>
  <autoFilter xmlns:etc="http://www.wps.cn/officeDocument/2017/etCustomData" ref="A1:F674" etc:filterBottomFollowUsedRange="0">
    <extLst/>
  </autoFilter>
  <mergeCells count="88">
    <mergeCell ref="A2:A21"/>
    <mergeCell ref="A22:A23"/>
    <mergeCell ref="A24:A45"/>
    <mergeCell ref="A46:A48"/>
    <mergeCell ref="A49:A69"/>
    <mergeCell ref="A70:A91"/>
    <mergeCell ref="A92:A101"/>
    <mergeCell ref="A102:A113"/>
    <mergeCell ref="A114:A133"/>
    <mergeCell ref="A134:A155"/>
    <mergeCell ref="A156:A160"/>
    <mergeCell ref="A161:A180"/>
    <mergeCell ref="A181:A199"/>
    <mergeCell ref="A200:A220"/>
    <mergeCell ref="A221:A223"/>
    <mergeCell ref="A224:A242"/>
    <mergeCell ref="A243:A264"/>
    <mergeCell ref="A265:A271"/>
    <mergeCell ref="A272:A292"/>
    <mergeCell ref="A293:A295"/>
    <mergeCell ref="A296:A316"/>
    <mergeCell ref="A317:A323"/>
    <mergeCell ref="A324:A342"/>
    <mergeCell ref="A343:A364"/>
    <mergeCell ref="A365:A366"/>
    <mergeCell ref="A367:A384"/>
    <mergeCell ref="A385:A405"/>
    <mergeCell ref="A406:A409"/>
    <mergeCell ref="A410:A431"/>
    <mergeCell ref="A432:A434"/>
    <mergeCell ref="A435:A452"/>
    <mergeCell ref="A453:A465"/>
    <mergeCell ref="A466:A487"/>
    <mergeCell ref="A488:A491"/>
    <mergeCell ref="A492:A510"/>
    <mergeCell ref="A511:A532"/>
    <mergeCell ref="A533:A538"/>
    <mergeCell ref="A539:A556"/>
    <mergeCell ref="A557:A577"/>
    <mergeCell ref="A602:A619"/>
    <mergeCell ref="A620:A640"/>
    <mergeCell ref="A641:A648"/>
    <mergeCell ref="A649:A670"/>
    <mergeCell ref="A671:A673"/>
    <mergeCell ref="F2:F21"/>
    <mergeCell ref="F22:F23"/>
    <mergeCell ref="F24:F45"/>
    <mergeCell ref="F46:F48"/>
    <mergeCell ref="F49:F69"/>
    <mergeCell ref="F70:F91"/>
    <mergeCell ref="F92:F101"/>
    <mergeCell ref="F102:F113"/>
    <mergeCell ref="F114:F133"/>
    <mergeCell ref="F134:F155"/>
    <mergeCell ref="F156:F160"/>
    <mergeCell ref="F161:F180"/>
    <mergeCell ref="F181:F199"/>
    <mergeCell ref="F200:F220"/>
    <mergeCell ref="F221:F223"/>
    <mergeCell ref="F224:F242"/>
    <mergeCell ref="F243:F264"/>
    <mergeCell ref="F265:F271"/>
    <mergeCell ref="F272:F292"/>
    <mergeCell ref="F293:F295"/>
    <mergeCell ref="F296:F316"/>
    <mergeCell ref="F317:F323"/>
    <mergeCell ref="F324:F342"/>
    <mergeCell ref="F343:F364"/>
    <mergeCell ref="F365:F366"/>
    <mergeCell ref="F367:F384"/>
    <mergeCell ref="F385:F405"/>
    <mergeCell ref="F406:F409"/>
    <mergeCell ref="F410:F431"/>
    <mergeCell ref="F432:F434"/>
    <mergeCell ref="F435:F452"/>
    <mergeCell ref="F453:F465"/>
    <mergeCell ref="F466:F487"/>
    <mergeCell ref="F488:F491"/>
    <mergeCell ref="F492:F510"/>
    <mergeCell ref="F511:F532"/>
    <mergeCell ref="F533:F538"/>
    <mergeCell ref="F539:F556"/>
    <mergeCell ref="F557:F577"/>
    <mergeCell ref="F602:F619"/>
    <mergeCell ref="F620:F640"/>
    <mergeCell ref="F641:F648"/>
    <mergeCell ref="F649:F670"/>
    <mergeCell ref="F671:F673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59"/>
  <sheetViews>
    <sheetView zoomScale="64" zoomScaleNormal="64" workbookViewId="0">
      <pane ySplit="1" topLeftCell="A29" activePane="bottomLeft" state="frozen"/>
      <selection/>
      <selection pane="bottomLeft" activeCell="A1" sqref="$A1:$XFD1048576"/>
    </sheetView>
  </sheetViews>
  <sheetFormatPr defaultColWidth="9.14285714285714" defaultRowHeight="15" outlineLevelCol="7"/>
  <cols>
    <col min="1" max="1" width="16.5142857142857" style="31" customWidth="1"/>
    <col min="2" max="2" width="26.7809523809524" customWidth="1"/>
    <col min="3" max="3" width="24.1904761904762" customWidth="1"/>
    <col min="4" max="4" width="24.7142857142857" customWidth="1"/>
    <col min="5" max="5" width="49.0285714285714" customWidth="1"/>
    <col min="6" max="6" width="27.0095238095238" customWidth="1"/>
    <col min="7" max="7" width="22" customWidth="1"/>
    <col min="8" max="8" width="15.5714285714286"/>
    <col min="9" max="11" width="12.8571428571429"/>
  </cols>
  <sheetData>
    <row r="1" ht="28" customHeight="1" spans="1:7">
      <c r="A1" s="137" t="s">
        <v>0</v>
      </c>
      <c r="B1" s="11" t="s">
        <v>182</v>
      </c>
      <c r="C1" s="11" t="s">
        <v>183</v>
      </c>
      <c r="D1" s="11" t="s">
        <v>3</v>
      </c>
      <c r="E1" s="11" t="s">
        <v>184</v>
      </c>
      <c r="F1" s="11" t="s">
        <v>4</v>
      </c>
      <c r="G1" s="11" t="s">
        <v>5</v>
      </c>
    </row>
    <row r="2" customFormat="1" ht="62.5" customHeight="1" spans="1:7">
      <c r="A2" s="138">
        <v>45934</v>
      </c>
      <c r="B2" s="139" t="s">
        <v>185</v>
      </c>
      <c r="C2" s="140">
        <v>2</v>
      </c>
      <c r="D2" s="141">
        <v>180000</v>
      </c>
      <c r="E2" s="73"/>
      <c r="F2" s="142">
        <f t="shared" ref="F2:F11" si="0">SUM(C2*D2)</f>
        <v>360000</v>
      </c>
      <c r="G2" s="143">
        <f>SUM(C2*D2+C3*D3+C4*D4+C5*D5)</f>
        <v>2785200</v>
      </c>
    </row>
    <row r="3" customFormat="1" ht="62.5" customHeight="1" spans="1:7">
      <c r="A3" s="144"/>
      <c r="B3" s="139" t="s">
        <v>186</v>
      </c>
      <c r="C3" s="140">
        <v>2</v>
      </c>
      <c r="D3" s="141">
        <v>85000</v>
      </c>
      <c r="E3" s="77"/>
      <c r="F3" s="142">
        <f t="shared" si="0"/>
        <v>170000</v>
      </c>
      <c r="G3" s="145"/>
    </row>
    <row r="4" customFormat="1" ht="62.5" customHeight="1" spans="1:7">
      <c r="A4" s="144"/>
      <c r="B4" s="139" t="s">
        <v>187</v>
      </c>
      <c r="C4" s="140">
        <v>10.7</v>
      </c>
      <c r="D4" s="141">
        <v>60000</v>
      </c>
      <c r="E4" s="77"/>
      <c r="F4" s="142">
        <f t="shared" si="0"/>
        <v>642000</v>
      </c>
      <c r="G4" s="145"/>
    </row>
    <row r="5" customFormat="1" ht="62.5" customHeight="1" spans="1:7">
      <c r="A5" s="144"/>
      <c r="B5" s="139" t="s">
        <v>188</v>
      </c>
      <c r="C5" s="140">
        <v>4.36</v>
      </c>
      <c r="D5" s="141">
        <v>370000</v>
      </c>
      <c r="E5" s="77"/>
      <c r="F5" s="142">
        <f t="shared" si="0"/>
        <v>1613200</v>
      </c>
      <c r="G5" s="145"/>
    </row>
    <row r="6" customFormat="1" ht="84" customHeight="1" spans="1:7">
      <c r="A6" s="138">
        <v>45936</v>
      </c>
      <c r="B6" s="146" t="s">
        <v>189</v>
      </c>
      <c r="C6" s="140">
        <v>13.4</v>
      </c>
      <c r="D6" s="141">
        <v>115000</v>
      </c>
      <c r="E6" s="73"/>
      <c r="F6" s="142">
        <f t="shared" si="0"/>
        <v>1541000</v>
      </c>
      <c r="G6" s="143">
        <f>SUM(C6*D6+C7*D7+C8*D8)</f>
        <v>2153000</v>
      </c>
    </row>
    <row r="7" customFormat="1" ht="84" customHeight="1" spans="1:7">
      <c r="A7" s="144"/>
      <c r="B7" s="146" t="s">
        <v>187</v>
      </c>
      <c r="C7" s="140">
        <v>5.2</v>
      </c>
      <c r="D7" s="141">
        <v>60000</v>
      </c>
      <c r="E7" s="77"/>
      <c r="F7" s="142">
        <f t="shared" si="0"/>
        <v>312000</v>
      </c>
      <c r="G7" s="145"/>
    </row>
    <row r="8" customFormat="1" ht="84" customHeight="1" spans="1:7">
      <c r="A8" s="144"/>
      <c r="B8" s="146" t="s">
        <v>190</v>
      </c>
      <c r="C8" s="140">
        <v>5</v>
      </c>
      <c r="D8" s="141">
        <v>60000</v>
      </c>
      <c r="E8" s="77"/>
      <c r="F8" s="142">
        <f t="shared" si="0"/>
        <v>300000</v>
      </c>
      <c r="G8" s="145"/>
    </row>
    <row r="9" customFormat="1" ht="84" customHeight="1" spans="1:7">
      <c r="A9" s="138">
        <v>45938</v>
      </c>
      <c r="B9" s="147" t="s">
        <v>185</v>
      </c>
      <c r="C9" s="140">
        <v>3</v>
      </c>
      <c r="D9" s="141">
        <v>185000</v>
      </c>
      <c r="E9" s="73"/>
      <c r="F9" s="142">
        <f t="shared" si="0"/>
        <v>555000</v>
      </c>
      <c r="G9" s="143">
        <f>SUM(C9*D9+C10*D10+C11*D11)</f>
        <v>1025000</v>
      </c>
    </row>
    <row r="10" customFormat="1" ht="84" customHeight="1" spans="1:7">
      <c r="A10" s="144"/>
      <c r="B10" s="148" t="s">
        <v>191</v>
      </c>
      <c r="C10" s="140">
        <v>2</v>
      </c>
      <c r="D10" s="141">
        <v>85000</v>
      </c>
      <c r="E10" s="77"/>
      <c r="F10" s="142">
        <f t="shared" si="0"/>
        <v>170000</v>
      </c>
      <c r="G10" s="145"/>
    </row>
    <row r="11" customFormat="1" ht="84" customHeight="1" spans="1:7">
      <c r="A11" s="149"/>
      <c r="B11" s="148" t="s">
        <v>192</v>
      </c>
      <c r="C11" s="140">
        <v>5</v>
      </c>
      <c r="D11" s="141">
        <v>60000</v>
      </c>
      <c r="E11" s="81"/>
      <c r="F11" s="142">
        <f t="shared" si="0"/>
        <v>300000</v>
      </c>
      <c r="G11" s="150"/>
    </row>
    <row r="12" customFormat="1" ht="126" customHeight="1" spans="1:7">
      <c r="A12" s="144">
        <v>45941</v>
      </c>
      <c r="B12" s="148" t="s">
        <v>185</v>
      </c>
      <c r="C12" s="140">
        <v>1</v>
      </c>
      <c r="D12" s="141">
        <v>180000</v>
      </c>
      <c r="E12" s="77"/>
      <c r="F12" s="142">
        <f>C12*D12</f>
        <v>180000</v>
      </c>
      <c r="G12" s="145">
        <f>SUM(F12:F13)</f>
        <v>230000</v>
      </c>
    </row>
    <row r="13" customFormat="1" ht="126" customHeight="1" spans="1:7">
      <c r="A13" s="144"/>
      <c r="B13" s="148" t="s">
        <v>193</v>
      </c>
      <c r="C13" s="140">
        <v>1</v>
      </c>
      <c r="D13" s="141">
        <v>50000</v>
      </c>
      <c r="E13" s="77"/>
      <c r="F13" s="142">
        <f>C13*D13</f>
        <v>50000</v>
      </c>
      <c r="G13" s="145"/>
    </row>
    <row r="14" customFormat="1" ht="84" customHeight="1" spans="1:7">
      <c r="A14" s="138">
        <v>45942</v>
      </c>
      <c r="B14" s="148" t="s">
        <v>188</v>
      </c>
      <c r="C14" s="140">
        <v>3.4</v>
      </c>
      <c r="D14" s="141">
        <v>370000</v>
      </c>
      <c r="E14" s="73"/>
      <c r="F14" s="142">
        <f t="shared" ref="F14:F27" si="1">SUM(C14*D14)</f>
        <v>1258000</v>
      </c>
      <c r="G14" s="143">
        <f>SUM(C14*D14+C15*D15+C16*D16)</f>
        <v>2316500</v>
      </c>
    </row>
    <row r="15" customFormat="1" ht="84" customHeight="1" spans="1:7">
      <c r="A15" s="144"/>
      <c r="B15" s="148" t="s">
        <v>194</v>
      </c>
      <c r="C15" s="140">
        <v>2.9</v>
      </c>
      <c r="D15" s="141">
        <v>115000</v>
      </c>
      <c r="E15" s="77"/>
      <c r="F15" s="142">
        <f t="shared" si="1"/>
        <v>333500</v>
      </c>
      <c r="G15" s="145"/>
    </row>
    <row r="16" customFormat="1" ht="84" customHeight="1" spans="1:7">
      <c r="A16" s="149"/>
      <c r="B16" s="151" t="s">
        <v>195</v>
      </c>
      <c r="C16" s="140">
        <v>5</v>
      </c>
      <c r="D16" s="141">
        <v>145000</v>
      </c>
      <c r="E16" s="81"/>
      <c r="F16" s="142">
        <f t="shared" si="1"/>
        <v>725000</v>
      </c>
      <c r="G16" s="150"/>
    </row>
    <row r="17" customFormat="1" ht="84" customHeight="1" spans="1:7">
      <c r="A17" s="138">
        <v>45944</v>
      </c>
      <c r="B17" s="151" t="s">
        <v>185</v>
      </c>
      <c r="C17" s="140">
        <v>3</v>
      </c>
      <c r="D17" s="141">
        <v>180000</v>
      </c>
      <c r="E17" s="73"/>
      <c r="F17" s="142">
        <f t="shared" si="1"/>
        <v>540000</v>
      </c>
      <c r="G17" s="143">
        <f>SUM(C17*D17+C18*D18+C19*D19)</f>
        <v>1934000</v>
      </c>
    </row>
    <row r="18" customFormat="1" ht="84" customHeight="1" spans="1:7">
      <c r="A18" s="144"/>
      <c r="B18" s="151" t="s">
        <v>188</v>
      </c>
      <c r="C18" s="140">
        <v>3.4</v>
      </c>
      <c r="D18" s="141">
        <v>360000</v>
      </c>
      <c r="E18" s="77"/>
      <c r="F18" s="142">
        <f t="shared" si="1"/>
        <v>1224000</v>
      </c>
      <c r="G18" s="145"/>
    </row>
    <row r="19" customFormat="1" ht="84" customHeight="1" spans="1:7">
      <c r="A19" s="149"/>
      <c r="B19" s="151" t="s">
        <v>186</v>
      </c>
      <c r="C19" s="140">
        <v>2</v>
      </c>
      <c r="D19" s="141">
        <v>85000</v>
      </c>
      <c r="E19" s="81"/>
      <c r="F19" s="142">
        <f t="shared" si="1"/>
        <v>170000</v>
      </c>
      <c r="G19" s="150"/>
    </row>
    <row r="20" customFormat="1" ht="126" customHeight="1" spans="1:7">
      <c r="A20" s="152">
        <v>45945</v>
      </c>
      <c r="B20" s="151" t="s">
        <v>189</v>
      </c>
      <c r="C20" s="140">
        <v>7</v>
      </c>
      <c r="D20" s="141">
        <v>115000</v>
      </c>
      <c r="E20" s="41"/>
      <c r="F20" s="142">
        <f t="shared" si="1"/>
        <v>805000</v>
      </c>
      <c r="G20" s="153">
        <f>SUM(C20*D20+C21*D21)</f>
        <v>1276500</v>
      </c>
    </row>
    <row r="21" customFormat="1" ht="126" customHeight="1" spans="1:7">
      <c r="A21" s="152"/>
      <c r="B21" s="151" t="s">
        <v>194</v>
      </c>
      <c r="C21" s="140">
        <v>4.1</v>
      </c>
      <c r="D21" s="141">
        <v>115000</v>
      </c>
      <c r="E21" s="41"/>
      <c r="F21" s="142">
        <f t="shared" si="1"/>
        <v>471500</v>
      </c>
      <c r="G21" s="153"/>
    </row>
    <row r="22" customFormat="1" ht="42" customHeight="1" spans="1:7">
      <c r="A22" s="152">
        <v>45948</v>
      </c>
      <c r="B22" s="151" t="s">
        <v>188</v>
      </c>
      <c r="C22" s="140">
        <v>3.6</v>
      </c>
      <c r="D22" s="141">
        <v>370000</v>
      </c>
      <c r="E22" s="41"/>
      <c r="F22" s="142">
        <f t="shared" si="1"/>
        <v>1332000</v>
      </c>
      <c r="G22" s="143">
        <f>SUM(F22:F27)</f>
        <v>3720000</v>
      </c>
    </row>
    <row r="23" customFormat="1" ht="50" customHeight="1" spans="1:7">
      <c r="A23" s="152"/>
      <c r="B23" s="148" t="s">
        <v>189</v>
      </c>
      <c r="C23" s="140">
        <v>6.2</v>
      </c>
      <c r="D23" s="141">
        <v>115000</v>
      </c>
      <c r="E23" s="41"/>
      <c r="F23" s="142">
        <f t="shared" si="1"/>
        <v>713000</v>
      </c>
      <c r="G23" s="145"/>
    </row>
    <row r="24" customFormat="1" ht="50" customHeight="1" spans="1:7">
      <c r="A24" s="152"/>
      <c r="B24" s="148" t="s">
        <v>185</v>
      </c>
      <c r="C24" s="140">
        <v>3</v>
      </c>
      <c r="D24" s="141">
        <v>180000</v>
      </c>
      <c r="E24" s="41"/>
      <c r="F24" s="142">
        <f t="shared" si="1"/>
        <v>540000</v>
      </c>
      <c r="G24" s="145"/>
    </row>
    <row r="25" customFormat="1" ht="50" customHeight="1" spans="1:7">
      <c r="A25" s="152"/>
      <c r="B25" s="148" t="s">
        <v>186</v>
      </c>
      <c r="C25" s="140">
        <v>3</v>
      </c>
      <c r="D25" s="141">
        <v>85000</v>
      </c>
      <c r="E25" s="41"/>
      <c r="F25" s="142">
        <f t="shared" si="1"/>
        <v>255000</v>
      </c>
      <c r="G25" s="145"/>
    </row>
    <row r="26" customFormat="1" ht="50" customHeight="1" spans="1:7">
      <c r="A26" s="152"/>
      <c r="B26" s="148" t="s">
        <v>190</v>
      </c>
      <c r="C26" s="140">
        <v>10</v>
      </c>
      <c r="D26" s="141">
        <v>58000</v>
      </c>
      <c r="E26" s="41"/>
      <c r="F26" s="142">
        <f t="shared" si="1"/>
        <v>580000</v>
      </c>
      <c r="G26" s="145"/>
    </row>
    <row r="27" customFormat="1" ht="50" customHeight="1" spans="1:7">
      <c r="A27" s="152"/>
      <c r="B27" s="148" t="s">
        <v>187</v>
      </c>
      <c r="C27" s="140">
        <v>5</v>
      </c>
      <c r="D27" s="141">
        <v>60000</v>
      </c>
      <c r="E27" s="41"/>
      <c r="F27" s="142">
        <f t="shared" si="1"/>
        <v>300000</v>
      </c>
      <c r="G27" s="150"/>
    </row>
    <row r="28" customFormat="1" ht="84" customHeight="1" spans="1:7">
      <c r="A28" s="152">
        <v>45951</v>
      </c>
      <c r="B28" s="148" t="s">
        <v>188</v>
      </c>
      <c r="C28" s="140">
        <v>5.4</v>
      </c>
      <c r="D28" s="141">
        <v>370000</v>
      </c>
      <c r="E28" s="124"/>
      <c r="F28" s="142">
        <f>C28*D28</f>
        <v>1998000</v>
      </c>
      <c r="G28" s="143">
        <f>SUM(F28:F30)</f>
        <v>2443000</v>
      </c>
    </row>
    <row r="29" customFormat="1" ht="84" customHeight="1" spans="1:7">
      <c r="A29" s="152"/>
      <c r="B29" s="148" t="s">
        <v>185</v>
      </c>
      <c r="C29" s="140">
        <v>2</v>
      </c>
      <c r="D29" s="141">
        <v>180000</v>
      </c>
      <c r="E29" s="124"/>
      <c r="F29" s="142">
        <f>C29*D29</f>
        <v>360000</v>
      </c>
      <c r="G29" s="145"/>
    </row>
    <row r="30" customFormat="1" ht="84" customHeight="1" spans="1:7">
      <c r="A30" s="152"/>
      <c r="B30" s="148" t="s">
        <v>186</v>
      </c>
      <c r="C30" s="140">
        <v>1</v>
      </c>
      <c r="D30" s="141">
        <v>85000</v>
      </c>
      <c r="E30" s="124"/>
      <c r="F30" s="142">
        <f>C30*D30</f>
        <v>85000</v>
      </c>
      <c r="G30" s="150"/>
    </row>
    <row r="31" customFormat="1" ht="84" customHeight="1" spans="1:7">
      <c r="A31" s="144">
        <v>45959</v>
      </c>
      <c r="B31" s="154" t="s">
        <v>185</v>
      </c>
      <c r="C31" s="155">
        <v>3</v>
      </c>
      <c r="D31" s="156">
        <v>185000</v>
      </c>
      <c r="E31" s="77"/>
      <c r="F31" s="157">
        <f>SUM(C31*D31)</f>
        <v>555000</v>
      </c>
      <c r="G31" s="145">
        <f>SUM(F31:F33)</f>
        <v>2734000</v>
      </c>
    </row>
    <row r="32" customFormat="1" ht="84" customHeight="1" spans="1:7">
      <c r="A32" s="144"/>
      <c r="B32" s="154" t="s">
        <v>186</v>
      </c>
      <c r="C32" s="155">
        <v>3</v>
      </c>
      <c r="D32" s="156">
        <v>85000</v>
      </c>
      <c r="E32" s="77"/>
      <c r="F32" s="157">
        <f>SUM(C32*D32)</f>
        <v>255000</v>
      </c>
      <c r="G32" s="145"/>
    </row>
    <row r="33" customFormat="1" ht="84" customHeight="1" spans="1:7">
      <c r="A33" s="149"/>
      <c r="B33" s="148" t="s">
        <v>188</v>
      </c>
      <c r="C33" s="140">
        <v>5.2</v>
      </c>
      <c r="D33" s="141">
        <v>370000</v>
      </c>
      <c r="E33" s="81"/>
      <c r="F33" s="142">
        <f>SUM(C33*D33)</f>
        <v>1924000</v>
      </c>
      <c r="G33" s="150"/>
    </row>
    <row r="34" customFormat="1" ht="50" customHeight="1" spans="1:7">
      <c r="A34" s="144"/>
      <c r="B34" s="148"/>
      <c r="C34" s="140"/>
      <c r="D34" s="141"/>
      <c r="E34" s="77"/>
      <c r="F34" s="158"/>
      <c r="G34" s="145"/>
    </row>
    <row r="35" customFormat="1" ht="50" customHeight="1" spans="1:7">
      <c r="A35" s="144"/>
      <c r="B35" s="148"/>
      <c r="C35" s="140"/>
      <c r="D35" s="141"/>
      <c r="E35" s="77"/>
      <c r="F35" s="158"/>
      <c r="G35" s="145"/>
    </row>
    <row r="36" customFormat="1" ht="50" customHeight="1" spans="1:7">
      <c r="A36" s="144"/>
      <c r="B36" s="148"/>
      <c r="C36" s="140"/>
      <c r="D36" s="141"/>
      <c r="E36" s="77"/>
      <c r="F36" s="158"/>
      <c r="G36" s="145"/>
    </row>
    <row r="37" customFormat="1" ht="50" customHeight="1" spans="1:7">
      <c r="A37" s="144"/>
      <c r="B37" s="148"/>
      <c r="C37" s="140"/>
      <c r="D37" s="141"/>
      <c r="E37" s="77"/>
      <c r="F37" s="158"/>
      <c r="G37" s="145"/>
    </row>
    <row r="38" customFormat="1" ht="50" customHeight="1" spans="1:7">
      <c r="A38" s="149"/>
      <c r="B38" s="148"/>
      <c r="C38" s="140"/>
      <c r="D38" s="141"/>
      <c r="E38" s="81"/>
      <c r="F38" s="158"/>
      <c r="G38" s="150"/>
    </row>
    <row r="39" customFormat="1" ht="125" customHeight="1" spans="1:7">
      <c r="A39" s="138"/>
      <c r="B39" s="148"/>
      <c r="C39" s="140"/>
      <c r="D39" s="141"/>
      <c r="E39" s="73"/>
      <c r="F39" s="158"/>
      <c r="G39" s="143"/>
    </row>
    <row r="40" customFormat="1" ht="125" customHeight="1" spans="1:7">
      <c r="A40" s="149"/>
      <c r="B40" s="148"/>
      <c r="C40" s="140"/>
      <c r="D40" s="141"/>
      <c r="E40" s="81"/>
      <c r="F40" s="158"/>
      <c r="G40" s="150"/>
    </row>
    <row r="41" customFormat="1" ht="62.5" customHeight="1" spans="1:7">
      <c r="A41" s="138"/>
      <c r="B41" s="148"/>
      <c r="C41" s="140"/>
      <c r="D41" s="141"/>
      <c r="E41" s="73"/>
      <c r="F41" s="158"/>
      <c r="G41" s="143"/>
    </row>
    <row r="42" customFormat="1" ht="62.5" customHeight="1" spans="1:7">
      <c r="A42" s="144"/>
      <c r="B42" s="148"/>
      <c r="C42" s="140"/>
      <c r="D42" s="141"/>
      <c r="E42" s="77"/>
      <c r="F42" s="158"/>
      <c r="G42" s="145"/>
    </row>
    <row r="43" customFormat="1" ht="62.5" customHeight="1" spans="1:7">
      <c r="A43" s="144"/>
      <c r="B43" s="148"/>
      <c r="C43" s="140"/>
      <c r="D43" s="141"/>
      <c r="E43" s="77"/>
      <c r="F43" s="158"/>
      <c r="G43" s="145"/>
    </row>
    <row r="44" customFormat="1" ht="62.5" customHeight="1" spans="1:7">
      <c r="A44" s="149"/>
      <c r="B44" s="148"/>
      <c r="C44" s="140"/>
      <c r="D44" s="141"/>
      <c r="E44" s="81"/>
      <c r="F44" s="158"/>
      <c r="G44" s="150"/>
    </row>
    <row r="45" customFormat="1" ht="42" customHeight="1" spans="1:7">
      <c r="A45" s="138"/>
      <c r="B45" s="148"/>
      <c r="C45" s="140"/>
      <c r="D45" s="141"/>
      <c r="E45" s="73"/>
      <c r="F45" s="158"/>
      <c r="G45" s="143"/>
    </row>
    <row r="46" customFormat="1" ht="42" customHeight="1" spans="1:7">
      <c r="A46" s="144"/>
      <c r="B46" s="148"/>
      <c r="C46" s="140"/>
      <c r="D46" s="141"/>
      <c r="E46" s="77"/>
      <c r="F46" s="158"/>
      <c r="G46" s="145"/>
    </row>
    <row r="47" customFormat="1" ht="42" customHeight="1" spans="1:7">
      <c r="A47" s="144"/>
      <c r="B47" s="148"/>
      <c r="C47" s="140"/>
      <c r="D47" s="141"/>
      <c r="E47" s="77"/>
      <c r="F47" s="158"/>
      <c r="G47" s="145"/>
    </row>
    <row r="48" customFormat="1" ht="42" customHeight="1" spans="1:7">
      <c r="A48" s="144"/>
      <c r="B48" s="148"/>
      <c r="C48" s="140"/>
      <c r="D48" s="141"/>
      <c r="E48" s="77"/>
      <c r="F48" s="158"/>
      <c r="G48" s="145"/>
    </row>
    <row r="49" customFormat="1" ht="42" customHeight="1" spans="1:7">
      <c r="A49" s="144"/>
      <c r="B49" s="148"/>
      <c r="C49" s="140"/>
      <c r="D49" s="141"/>
      <c r="E49" s="77"/>
      <c r="F49" s="158"/>
      <c r="G49" s="145"/>
    </row>
    <row r="50" customFormat="1" ht="42" customHeight="1" spans="1:8">
      <c r="A50" s="149"/>
      <c r="B50" s="148"/>
      <c r="C50" s="140"/>
      <c r="D50" s="141"/>
      <c r="E50" s="81"/>
      <c r="F50" s="158"/>
      <c r="G50" s="150"/>
      <c r="H50" s="159"/>
    </row>
    <row r="51" customFormat="1" ht="125" customHeight="1" spans="1:7">
      <c r="A51" s="138"/>
      <c r="B51" s="148"/>
      <c r="C51" s="140"/>
      <c r="D51" s="141"/>
      <c r="E51" s="160"/>
      <c r="F51" s="161"/>
      <c r="G51" s="143"/>
    </row>
    <row r="52" customFormat="1" ht="125" customHeight="1" spans="1:7">
      <c r="A52" s="149"/>
      <c r="B52" s="148"/>
      <c r="C52" s="140"/>
      <c r="D52" s="141"/>
      <c r="E52" s="162"/>
      <c r="F52" s="161"/>
      <c r="G52" s="150"/>
    </row>
    <row r="53" customFormat="1" ht="250" customHeight="1" spans="1:7">
      <c r="A53" s="144"/>
      <c r="B53" s="148"/>
      <c r="C53" s="140"/>
      <c r="D53" s="141"/>
      <c r="E53" s="163"/>
      <c r="F53" s="161"/>
      <c r="G53" s="145"/>
    </row>
    <row r="54" customFormat="1" ht="50" customHeight="1" spans="1:7">
      <c r="A54" s="138"/>
      <c r="B54" s="148"/>
      <c r="C54" s="140"/>
      <c r="D54" s="141"/>
      <c r="E54" s="160"/>
      <c r="F54" s="161"/>
      <c r="G54" s="143"/>
    </row>
    <row r="55" customFormat="1" ht="50" customHeight="1" spans="1:7">
      <c r="A55" s="144"/>
      <c r="B55" s="148"/>
      <c r="C55" s="140"/>
      <c r="D55" s="141"/>
      <c r="E55" s="163"/>
      <c r="F55" s="161"/>
      <c r="G55" s="145"/>
    </row>
    <row r="56" customFormat="1" ht="50" customHeight="1" spans="1:7">
      <c r="A56" s="144"/>
      <c r="B56" s="148"/>
      <c r="C56" s="140"/>
      <c r="D56" s="141"/>
      <c r="E56" s="163"/>
      <c r="F56" s="161"/>
      <c r="G56" s="145"/>
    </row>
    <row r="57" customFormat="1" ht="50" customHeight="1" spans="1:7">
      <c r="A57" s="144"/>
      <c r="B57" s="148"/>
      <c r="C57" s="140"/>
      <c r="D57" s="141"/>
      <c r="E57" s="163"/>
      <c r="F57" s="161"/>
      <c r="G57" s="145"/>
    </row>
    <row r="58" customFormat="1" ht="50" customHeight="1" spans="1:7">
      <c r="A58" s="149"/>
      <c r="B58" s="148"/>
      <c r="C58" s="140"/>
      <c r="D58" s="141"/>
      <c r="E58" s="162"/>
      <c r="F58" s="161"/>
      <c r="G58" s="150"/>
    </row>
    <row r="59" customFormat="1" ht="31" customHeight="1" spans="1:8">
      <c r="A59" s="164"/>
      <c r="B59" s="87"/>
      <c r="C59" s="90"/>
      <c r="D59" s="65">
        <f>SUM(G2:G58)</f>
        <v>20617200</v>
      </c>
      <c r="E59" s="65"/>
      <c r="F59" s="65"/>
      <c r="G59" s="65"/>
      <c r="H59" s="159"/>
    </row>
  </sheetData>
  <mergeCells count="48">
    <mergeCell ref="A59:B59"/>
    <mergeCell ref="D59:G59"/>
    <mergeCell ref="A2:A5"/>
    <mergeCell ref="A6:A8"/>
    <mergeCell ref="A9:A11"/>
    <mergeCell ref="A12:A13"/>
    <mergeCell ref="A14:A16"/>
    <mergeCell ref="A17:A19"/>
    <mergeCell ref="A20:A21"/>
    <mergeCell ref="A22:A27"/>
    <mergeCell ref="A28:A30"/>
    <mergeCell ref="A31:A33"/>
    <mergeCell ref="A34:A38"/>
    <mergeCell ref="A39:A40"/>
    <mergeCell ref="A41:A44"/>
    <mergeCell ref="A45:A50"/>
    <mergeCell ref="A51:A52"/>
    <mergeCell ref="A54:A58"/>
    <mergeCell ref="E2:E5"/>
    <mergeCell ref="E6:E8"/>
    <mergeCell ref="E9:E11"/>
    <mergeCell ref="E14:E16"/>
    <mergeCell ref="E17:E19"/>
    <mergeCell ref="E20:E21"/>
    <mergeCell ref="E22:E27"/>
    <mergeCell ref="E31:E33"/>
    <mergeCell ref="E34:E38"/>
    <mergeCell ref="E39:E40"/>
    <mergeCell ref="E41:E44"/>
    <mergeCell ref="E45:E50"/>
    <mergeCell ref="E51:E52"/>
    <mergeCell ref="E54:E58"/>
    <mergeCell ref="G2:G5"/>
    <mergeCell ref="G6:G8"/>
    <mergeCell ref="G9:G11"/>
    <mergeCell ref="G12:G13"/>
    <mergeCell ref="G14:G16"/>
    <mergeCell ref="G17:G19"/>
    <mergeCell ref="G20:G21"/>
    <mergeCell ref="G22:G27"/>
    <mergeCell ref="G28:G30"/>
    <mergeCell ref="G31:G33"/>
    <mergeCell ref="G34:G38"/>
    <mergeCell ref="G39:G40"/>
    <mergeCell ref="G41:G44"/>
    <mergeCell ref="G45:G50"/>
    <mergeCell ref="G51:G52"/>
    <mergeCell ref="G54:G58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27"/>
  <sheetViews>
    <sheetView zoomScale="55" zoomScaleNormal="55" workbookViewId="0">
      <pane ySplit="1" topLeftCell="A8" activePane="bottomLeft" state="frozen"/>
      <selection/>
      <selection pane="bottomLeft" activeCell="A1" sqref="$A1:$XFD1048576"/>
    </sheetView>
  </sheetViews>
  <sheetFormatPr defaultColWidth="9.14285714285714" defaultRowHeight="15" outlineLevelCol="6"/>
  <cols>
    <col min="1" max="1" width="11.2857142857143" customWidth="1"/>
    <col min="2" max="2" width="25.7047619047619" customWidth="1"/>
    <col min="3" max="3" width="33.9238095238095" style="112" customWidth="1"/>
    <col min="4" max="4" width="29.7047619047619" style="112" customWidth="1"/>
    <col min="5" max="5" width="81.4" customWidth="1"/>
    <col min="6" max="7" width="23.3619047619048" customWidth="1"/>
    <col min="9" max="9" width="12.8571428571429"/>
  </cols>
  <sheetData>
    <row r="1" ht="35" customHeight="1" spans="1:7">
      <c r="A1" s="113" t="s">
        <v>0</v>
      </c>
      <c r="B1" s="113" t="s">
        <v>196</v>
      </c>
      <c r="C1" s="113" t="s">
        <v>197</v>
      </c>
      <c r="D1" s="113" t="s">
        <v>198</v>
      </c>
      <c r="E1" s="113" t="s">
        <v>199</v>
      </c>
      <c r="F1" s="113" t="s">
        <v>3</v>
      </c>
      <c r="G1" s="113" t="s">
        <v>5</v>
      </c>
    </row>
    <row r="2" customFormat="1" ht="175" customHeight="1" spans="1:7">
      <c r="A2" s="114">
        <v>45933</v>
      </c>
      <c r="B2" s="114" t="s">
        <v>200</v>
      </c>
      <c r="C2" s="115" t="s">
        <v>201</v>
      </c>
      <c r="D2" s="116">
        <v>60</v>
      </c>
      <c r="E2" s="73"/>
      <c r="F2" s="117">
        <v>12000</v>
      </c>
      <c r="G2" s="118">
        <f>SUM(D2*F2+D3*F3)</f>
        <v>1200000</v>
      </c>
    </row>
    <row r="3" customFormat="1" ht="175" customHeight="1" spans="1:7">
      <c r="A3" s="119"/>
      <c r="B3" s="119"/>
      <c r="C3" s="115" t="s">
        <v>202</v>
      </c>
      <c r="D3" s="116">
        <v>3</v>
      </c>
      <c r="E3" s="77"/>
      <c r="F3" s="117">
        <v>160000</v>
      </c>
      <c r="G3" s="120"/>
    </row>
    <row r="4" customFormat="1" ht="175" customHeight="1" spans="1:7">
      <c r="A4" s="114">
        <v>45943</v>
      </c>
      <c r="B4" s="114" t="s">
        <v>203</v>
      </c>
      <c r="C4" s="121" t="s">
        <v>201</v>
      </c>
      <c r="D4" s="116">
        <v>60</v>
      </c>
      <c r="E4" s="73"/>
      <c r="F4" s="117">
        <v>12000</v>
      </c>
      <c r="G4" s="118">
        <f>SUM(D4*F4+D5*F5)</f>
        <v>1520000</v>
      </c>
    </row>
    <row r="5" customFormat="1" ht="175" customHeight="1" spans="1:7">
      <c r="A5" s="119"/>
      <c r="B5" s="119"/>
      <c r="C5" s="121" t="s">
        <v>202</v>
      </c>
      <c r="D5" s="116">
        <v>5</v>
      </c>
      <c r="E5" s="77"/>
      <c r="F5" s="117">
        <v>160000</v>
      </c>
      <c r="G5" s="120"/>
    </row>
    <row r="6" customFormat="1" ht="117" customHeight="1" spans="1:7">
      <c r="A6" s="114">
        <v>45948</v>
      </c>
      <c r="B6" s="114" t="s">
        <v>204</v>
      </c>
      <c r="C6" s="40" t="s">
        <v>201</v>
      </c>
      <c r="D6" s="37">
        <v>60</v>
      </c>
      <c r="E6" s="73"/>
      <c r="F6" s="117">
        <v>12000</v>
      </c>
      <c r="G6" s="118">
        <f>SUM(D6*F6+D7*F7+D8*F8)</f>
        <v>1400000</v>
      </c>
    </row>
    <row r="7" customFormat="1" ht="117" customHeight="1" spans="1:7">
      <c r="A7" s="119"/>
      <c r="B7" s="119"/>
      <c r="C7" s="40" t="s">
        <v>202</v>
      </c>
      <c r="D7" s="37">
        <v>3</v>
      </c>
      <c r="E7" s="77"/>
      <c r="F7" s="117">
        <v>160000</v>
      </c>
      <c r="G7" s="120"/>
    </row>
    <row r="8" customFormat="1" ht="117" customHeight="1" spans="1:7">
      <c r="A8" s="119"/>
      <c r="B8" s="119"/>
      <c r="C8" s="40" t="s">
        <v>205</v>
      </c>
      <c r="D8" s="37">
        <v>1</v>
      </c>
      <c r="E8" s="77"/>
      <c r="F8" s="117">
        <v>200000</v>
      </c>
      <c r="G8" s="120"/>
    </row>
    <row r="9" customFormat="1" ht="350" customHeight="1" spans="1:7">
      <c r="A9" s="122">
        <v>45948</v>
      </c>
      <c r="B9" s="123" t="s">
        <v>206</v>
      </c>
      <c r="C9" s="40" t="s">
        <v>201</v>
      </c>
      <c r="D9" s="37">
        <v>120</v>
      </c>
      <c r="E9" s="124"/>
      <c r="F9" s="117">
        <v>12000</v>
      </c>
      <c r="G9" s="125">
        <f>SUM(D9*F9)</f>
        <v>1440000</v>
      </c>
    </row>
    <row r="10" customFormat="1" ht="175" customHeight="1" spans="1:7">
      <c r="A10" s="126"/>
      <c r="B10" s="126"/>
      <c r="C10" s="127"/>
      <c r="D10" s="128"/>
      <c r="E10" s="129"/>
      <c r="F10" s="130"/>
      <c r="G10" s="131"/>
    </row>
    <row r="11" customFormat="1" ht="175" customHeight="1" spans="1:7">
      <c r="A11" s="114"/>
      <c r="B11" s="119"/>
      <c r="C11" s="40"/>
      <c r="D11" s="37"/>
      <c r="E11" s="77"/>
      <c r="F11" s="132"/>
      <c r="G11" s="133"/>
    </row>
    <row r="12" customFormat="1" ht="175" customHeight="1" spans="1:7">
      <c r="A12" s="134"/>
      <c r="B12" s="134"/>
      <c r="C12" s="40"/>
      <c r="D12" s="37"/>
      <c r="E12" s="81"/>
      <c r="F12" s="132"/>
      <c r="G12" s="135"/>
    </row>
    <row r="13" customFormat="1" ht="21" customHeight="1" spans="1:7">
      <c r="A13" s="136" t="s">
        <v>5</v>
      </c>
      <c r="B13" s="136"/>
      <c r="C13" s="136"/>
      <c r="D13" s="136"/>
      <c r="E13" s="65">
        <f>SUM(G2:G12)</f>
        <v>5560000</v>
      </c>
      <c r="F13" s="65"/>
      <c r="G13" s="65"/>
    </row>
    <row r="14" ht="206" customHeight="1"/>
    <row r="15" ht="206" customHeight="1"/>
    <row r="16" ht="55" customHeight="1"/>
    <row r="17" ht="185" customHeight="1"/>
    <row r="18" ht="185" customHeight="1"/>
    <row r="19" ht="185" customHeight="1"/>
    <row r="20" ht="185" customHeight="1"/>
    <row r="21" ht="67" customHeight="1"/>
    <row r="22" ht="60" customHeight="1"/>
    <row r="23" ht="60" customHeight="1"/>
    <row r="24" ht="60" customHeight="1"/>
    <row r="25" ht="60" customHeight="1"/>
    <row r="26" ht="60" customHeight="1"/>
    <row r="27" ht="60" customHeight="1"/>
  </sheetData>
  <mergeCells count="18">
    <mergeCell ref="A13:C13"/>
    <mergeCell ref="E13:G13"/>
    <mergeCell ref="A2:A3"/>
    <mergeCell ref="A4:A5"/>
    <mergeCell ref="A6:A8"/>
    <mergeCell ref="A11:A12"/>
    <mergeCell ref="B2:B3"/>
    <mergeCell ref="B4:B5"/>
    <mergeCell ref="B6:B8"/>
    <mergeCell ref="B11:B12"/>
    <mergeCell ref="E2:E3"/>
    <mergeCell ref="E4:E5"/>
    <mergeCell ref="E6:E8"/>
    <mergeCell ref="E11:E12"/>
    <mergeCell ref="G2:G3"/>
    <mergeCell ref="G4:G5"/>
    <mergeCell ref="G6:G8"/>
    <mergeCell ref="G11:G12"/>
  </mergeCell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14"/>
  <sheetViews>
    <sheetView zoomScale="85" zoomScaleNormal="85" workbookViewId="0">
      <pane ySplit="1" topLeftCell="A4" activePane="bottomLeft" state="frozen"/>
      <selection/>
      <selection pane="bottomLeft" activeCell="J10" sqref="J10"/>
    </sheetView>
  </sheetViews>
  <sheetFormatPr defaultColWidth="9.14285714285714" defaultRowHeight="15"/>
  <cols>
    <col min="1" max="1" width="8.88571428571429" customWidth="1"/>
    <col min="2" max="2" width="17.9809523809524" customWidth="1"/>
    <col min="3" max="3" width="22.0095238095238" style="7" customWidth="1"/>
    <col min="4" max="4" width="14.7238095238095" style="7" customWidth="1"/>
    <col min="5" max="5" width="40.5904761904762" customWidth="1"/>
    <col min="6" max="8" width="20.9904761904762" customWidth="1"/>
    <col min="9" max="9" width="12.8571428571429"/>
  </cols>
  <sheetData>
    <row r="1" ht="16" customHeight="1" spans="1:8">
      <c r="A1" s="91" t="s">
        <v>0</v>
      </c>
      <c r="B1" s="91" t="s">
        <v>196</v>
      </c>
      <c r="C1" s="92" t="s">
        <v>197</v>
      </c>
      <c r="D1" s="92" t="s">
        <v>198</v>
      </c>
      <c r="E1" s="91" t="s">
        <v>184</v>
      </c>
      <c r="F1" s="91" t="s">
        <v>3</v>
      </c>
      <c r="G1" s="91" t="s">
        <v>207</v>
      </c>
      <c r="H1" s="91" t="s">
        <v>5</v>
      </c>
    </row>
    <row r="2" ht="64" customHeight="1" spans="1:12">
      <c r="A2" s="67">
        <v>45937</v>
      </c>
      <c r="B2" s="67" t="s">
        <v>208</v>
      </c>
      <c r="C2" s="93" t="s">
        <v>209</v>
      </c>
      <c r="D2" s="94">
        <v>5.2</v>
      </c>
      <c r="E2" s="95"/>
      <c r="F2" s="96">
        <v>49000</v>
      </c>
      <c r="G2" s="96">
        <f t="shared" ref="G2:G9" si="0">SUM(D2*F2)</f>
        <v>254800</v>
      </c>
      <c r="H2" s="97">
        <f>SUM(D2*F2+D3*F3)</f>
        <v>1033900</v>
      </c>
      <c r="L2" s="111"/>
    </row>
    <row r="3" ht="64" customHeight="1" spans="1:11">
      <c r="A3" s="78"/>
      <c r="B3" s="78"/>
      <c r="C3" s="98" t="s">
        <v>210</v>
      </c>
      <c r="D3" s="99">
        <v>15.9</v>
      </c>
      <c r="E3" s="100"/>
      <c r="F3" s="96">
        <v>49000</v>
      </c>
      <c r="G3" s="96">
        <f t="shared" si="0"/>
        <v>779100</v>
      </c>
      <c r="H3" s="101"/>
      <c r="K3" s="111"/>
    </row>
    <row r="4" ht="43" customHeight="1" spans="1:11">
      <c r="A4" s="67">
        <v>45944</v>
      </c>
      <c r="B4" s="67" t="s">
        <v>211</v>
      </c>
      <c r="C4" s="98" t="s">
        <v>209</v>
      </c>
      <c r="D4" s="99">
        <v>5.1</v>
      </c>
      <c r="E4" s="95"/>
      <c r="F4" s="102">
        <v>50000</v>
      </c>
      <c r="G4" s="96">
        <f t="shared" si="0"/>
        <v>255000</v>
      </c>
      <c r="H4" s="97">
        <f>SUM(D4*F4+D5*F5+D6*F6)</f>
        <v>901000</v>
      </c>
      <c r="K4" s="111"/>
    </row>
    <row r="5" ht="43" customHeight="1" spans="1:11">
      <c r="A5" s="74"/>
      <c r="B5" s="74"/>
      <c r="C5" s="98" t="s">
        <v>210</v>
      </c>
      <c r="D5" s="99">
        <v>9.7</v>
      </c>
      <c r="E5" s="103"/>
      <c r="F5" s="102">
        <v>50000</v>
      </c>
      <c r="G5" s="96">
        <f t="shared" si="0"/>
        <v>485000</v>
      </c>
      <c r="H5" s="104"/>
      <c r="K5" s="111"/>
    </row>
    <row r="6" ht="43" customHeight="1" spans="1:8">
      <c r="A6" s="78"/>
      <c r="B6" s="78"/>
      <c r="C6" s="98" t="s">
        <v>192</v>
      </c>
      <c r="D6" s="99">
        <v>4.6</v>
      </c>
      <c r="E6" s="100"/>
      <c r="F6" s="105">
        <v>35000</v>
      </c>
      <c r="G6" s="96">
        <f t="shared" si="0"/>
        <v>161000</v>
      </c>
      <c r="H6" s="101"/>
    </row>
    <row r="7" ht="43" customHeight="1" spans="1:8">
      <c r="A7" s="67">
        <v>45951</v>
      </c>
      <c r="B7" s="67" t="s">
        <v>212</v>
      </c>
      <c r="C7" s="4" t="s">
        <v>209</v>
      </c>
      <c r="D7" s="99">
        <v>4.4</v>
      </c>
      <c r="E7" s="106"/>
      <c r="F7" s="107">
        <v>50000</v>
      </c>
      <c r="G7" s="96">
        <f t="shared" si="0"/>
        <v>220000</v>
      </c>
      <c r="H7" s="106">
        <f>SUM(G7:G9)</f>
        <v>898350</v>
      </c>
    </row>
    <row r="8" ht="43" customHeight="1" spans="1:8">
      <c r="A8" s="74"/>
      <c r="B8" s="74"/>
      <c r="C8" s="4" t="s">
        <v>210</v>
      </c>
      <c r="D8" s="99">
        <v>10.6</v>
      </c>
      <c r="E8" s="108"/>
      <c r="F8" s="107">
        <v>50000</v>
      </c>
      <c r="G8" s="96">
        <f t="shared" si="0"/>
        <v>530000</v>
      </c>
      <c r="H8" s="108"/>
    </row>
    <row r="9" ht="43" customHeight="1" spans="1:8">
      <c r="A9" s="78"/>
      <c r="B9" s="78"/>
      <c r="C9" s="98" t="s">
        <v>192</v>
      </c>
      <c r="D9" s="99">
        <v>4.3</v>
      </c>
      <c r="E9" s="109"/>
      <c r="F9" s="105">
        <v>34500</v>
      </c>
      <c r="G9" s="96">
        <f t="shared" si="0"/>
        <v>148350</v>
      </c>
      <c r="H9" s="109"/>
    </row>
    <row r="10" ht="64" customHeight="1" spans="1:11">
      <c r="A10" s="67">
        <v>45959</v>
      </c>
      <c r="B10" s="67" t="s">
        <v>213</v>
      </c>
      <c r="C10" s="98" t="s">
        <v>209</v>
      </c>
      <c r="D10" s="99">
        <v>5.3</v>
      </c>
      <c r="E10" s="95"/>
      <c r="F10" s="105">
        <v>49000</v>
      </c>
      <c r="G10" s="105">
        <f>D10*F10</f>
        <v>259700</v>
      </c>
      <c r="H10" s="106">
        <f>SUM(G10:G11)</f>
        <v>744800</v>
      </c>
      <c r="K10" s="111"/>
    </row>
    <row r="11" ht="64" customHeight="1" spans="1:11">
      <c r="A11" s="78"/>
      <c r="B11" s="78"/>
      <c r="C11" s="98" t="s">
        <v>210</v>
      </c>
      <c r="D11" s="99">
        <v>9.9</v>
      </c>
      <c r="E11" s="100"/>
      <c r="F11" s="105">
        <v>49000</v>
      </c>
      <c r="G11" s="105">
        <f>D11*F11</f>
        <v>485100</v>
      </c>
      <c r="H11" s="109"/>
      <c r="K11" s="111"/>
    </row>
    <row r="12" ht="64" customHeight="1" spans="1:11">
      <c r="A12" s="67"/>
      <c r="B12" s="67"/>
      <c r="C12" s="98"/>
      <c r="D12" s="99"/>
      <c r="E12" s="95"/>
      <c r="F12" s="105"/>
      <c r="G12" s="105"/>
      <c r="H12" s="106"/>
      <c r="K12" s="111"/>
    </row>
    <row r="13" ht="64" customHeight="1" spans="1:11">
      <c r="A13" s="78"/>
      <c r="B13" s="78"/>
      <c r="C13" s="98"/>
      <c r="D13" s="99"/>
      <c r="E13" s="100"/>
      <c r="F13" s="105"/>
      <c r="G13" s="105"/>
      <c r="H13" s="109"/>
      <c r="K13" s="111"/>
    </row>
    <row r="14" customHeight="1" spans="1:8">
      <c r="A14" s="53"/>
      <c r="B14" s="53"/>
      <c r="C14" s="53"/>
      <c r="D14" s="53"/>
      <c r="E14" s="110">
        <f>SUM(H2:H12)</f>
        <v>3578050</v>
      </c>
      <c r="F14" s="110"/>
      <c r="G14" s="110"/>
      <c r="H14" s="110"/>
    </row>
  </sheetData>
  <mergeCells count="22">
    <mergeCell ref="A14:C14"/>
    <mergeCell ref="E14:H14"/>
    <mergeCell ref="A2:A3"/>
    <mergeCell ref="A4:A6"/>
    <mergeCell ref="A7:A9"/>
    <mergeCell ref="A10:A11"/>
    <mergeCell ref="A12:A13"/>
    <mergeCell ref="B2:B3"/>
    <mergeCell ref="B4:B6"/>
    <mergeCell ref="B7:B9"/>
    <mergeCell ref="B10:B11"/>
    <mergeCell ref="B12:B13"/>
    <mergeCell ref="E2:E3"/>
    <mergeCell ref="E4:E6"/>
    <mergeCell ref="E7:E9"/>
    <mergeCell ref="E10:E11"/>
    <mergeCell ref="E12:E13"/>
    <mergeCell ref="H2:H3"/>
    <mergeCell ref="H4:H6"/>
    <mergeCell ref="H7:H9"/>
    <mergeCell ref="H10:H11"/>
    <mergeCell ref="H12:H13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7"/>
  <sheetViews>
    <sheetView tabSelected="1" zoomScale="85" zoomScaleNormal="85" workbookViewId="0">
      <selection activeCell="F1" sqref="F1"/>
    </sheetView>
  </sheetViews>
  <sheetFormatPr defaultColWidth="9.14285714285714" defaultRowHeight="15" outlineLevelRow="6" outlineLevelCol="7"/>
  <cols>
    <col min="1" max="1" width="13.9428571428571" customWidth="1"/>
    <col min="2" max="2" width="13.7142857142857" customWidth="1"/>
    <col min="3" max="4" width="25.4285714285714" customWidth="1"/>
    <col min="5" max="5" width="44.4285714285714" customWidth="1"/>
    <col min="6" max="7" width="18.7142857142857" customWidth="1"/>
    <col min="8" max="8" width="15.4285714285714" customWidth="1"/>
  </cols>
  <sheetData>
    <row r="1" ht="16" customHeight="1" spans="1:8">
      <c r="A1" s="66" t="s">
        <v>0</v>
      </c>
      <c r="B1" s="66" t="s">
        <v>196</v>
      </c>
      <c r="C1" s="66" t="s">
        <v>197</v>
      </c>
      <c r="D1" s="66" t="s">
        <v>198</v>
      </c>
      <c r="E1" s="66" t="s">
        <v>184</v>
      </c>
      <c r="F1" s="66" t="s">
        <v>3</v>
      </c>
      <c r="G1" s="66" t="s">
        <v>5</v>
      </c>
      <c r="H1" s="66" t="s">
        <v>214</v>
      </c>
    </row>
    <row r="2" ht="60" customHeight="1" spans="1:8">
      <c r="A2" s="67">
        <v>45930</v>
      </c>
      <c r="B2" s="68" t="s">
        <v>215</v>
      </c>
      <c r="C2" s="69" t="s">
        <v>216</v>
      </c>
      <c r="D2" s="70">
        <v>11.77</v>
      </c>
      <c r="E2" s="4"/>
      <c r="F2" s="71">
        <v>180000</v>
      </c>
      <c r="G2" s="72">
        <f>SUM(D2*F2+D3*F3+D4*F4)</f>
        <v>9433600</v>
      </c>
      <c r="H2" s="73" t="s">
        <v>217</v>
      </c>
    </row>
    <row r="3" ht="60" customHeight="1" spans="1:8">
      <c r="A3" s="74"/>
      <c r="B3" s="75"/>
      <c r="C3" s="69" t="s">
        <v>218</v>
      </c>
      <c r="D3" s="70">
        <v>26.26</v>
      </c>
      <c r="E3" s="4"/>
      <c r="F3" s="71">
        <v>250000</v>
      </c>
      <c r="G3" s="76"/>
      <c r="H3" s="77"/>
    </row>
    <row r="4" ht="60" customHeight="1" spans="1:8">
      <c r="A4" s="78"/>
      <c r="B4" s="79"/>
      <c r="C4" s="69" t="s">
        <v>219</v>
      </c>
      <c r="D4" s="70">
        <v>5</v>
      </c>
      <c r="E4" s="4"/>
      <c r="F4" s="71">
        <v>150000</v>
      </c>
      <c r="G4" s="80"/>
      <c r="H4" s="81"/>
    </row>
    <row r="5" ht="180" customHeight="1" spans="1:8">
      <c r="A5" s="82">
        <v>45944</v>
      </c>
      <c r="B5" s="83" t="s">
        <v>220</v>
      </c>
      <c r="C5" s="83" t="s">
        <v>216</v>
      </c>
      <c r="D5" s="83">
        <v>10.65</v>
      </c>
      <c r="E5" s="84"/>
      <c r="F5" s="84">
        <v>180000</v>
      </c>
      <c r="G5" s="84">
        <f>SUM(D5*F5)</f>
        <v>1917000</v>
      </c>
      <c r="H5" s="84" t="s">
        <v>217</v>
      </c>
    </row>
    <row r="6" ht="180" customHeight="1" spans="1:8">
      <c r="A6" s="82">
        <v>45954</v>
      </c>
      <c r="B6" s="83" t="s">
        <v>221</v>
      </c>
      <c r="C6" s="83" t="s">
        <v>216</v>
      </c>
      <c r="D6" s="83">
        <v>11.02</v>
      </c>
      <c r="E6" s="84"/>
      <c r="F6" s="84">
        <v>180000</v>
      </c>
      <c r="G6" s="84">
        <f>SUM(D6*F6)</f>
        <v>1983600</v>
      </c>
      <c r="H6" s="84"/>
    </row>
    <row r="7" ht="23.25" spans="1:8">
      <c r="A7" s="85" t="s">
        <v>5</v>
      </c>
      <c r="B7" s="86"/>
      <c r="C7" s="87"/>
      <c r="D7" s="86"/>
      <c r="E7" s="88">
        <f>SUM(G6)</f>
        <v>1983600</v>
      </c>
      <c r="F7" s="89"/>
      <c r="G7" s="89"/>
      <c r="H7" s="90"/>
    </row>
  </sheetData>
  <mergeCells count="7">
    <mergeCell ref="A7:C7"/>
    <mergeCell ref="E7:H7"/>
    <mergeCell ref="A2:A4"/>
    <mergeCell ref="B2:B4"/>
    <mergeCell ref="E2:E4"/>
    <mergeCell ref="G2:G4"/>
    <mergeCell ref="H2:H4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4"/>
  <sheetViews>
    <sheetView zoomScale="58" zoomScaleNormal="58" workbookViewId="0">
      <selection activeCell="G3" sqref="G3"/>
    </sheetView>
  </sheetViews>
  <sheetFormatPr defaultColWidth="9.14285714285714" defaultRowHeight="15" outlineLevelRow="3" outlineLevelCol="6"/>
  <cols>
    <col min="1" max="1" width="10.5714285714286"/>
    <col min="2" max="2" width="17.1428571428571" customWidth="1"/>
    <col min="3" max="3" width="25.8571428571429" customWidth="1"/>
    <col min="4" max="4" width="19.6952380952381" customWidth="1"/>
    <col min="5" max="5" width="34.7238095238095" customWidth="1"/>
    <col min="6" max="6" width="20.9333333333333" customWidth="1"/>
    <col min="7" max="7" width="24.8761904761905" customWidth="1"/>
  </cols>
  <sheetData>
    <row r="1" s="58" customFormat="1" ht="22" customHeight="1" spans="1:7">
      <c r="A1" s="59" t="s">
        <v>0</v>
      </c>
      <c r="B1" s="59" t="s">
        <v>196</v>
      </c>
      <c r="C1" s="59" t="s">
        <v>197</v>
      </c>
      <c r="D1" s="59" t="s">
        <v>198</v>
      </c>
      <c r="E1" s="59" t="s">
        <v>184</v>
      </c>
      <c r="F1" s="59" t="s">
        <v>3</v>
      </c>
      <c r="G1" s="59" t="s">
        <v>5</v>
      </c>
    </row>
    <row r="2" ht="250" customHeight="1" spans="1:7">
      <c r="A2" s="12">
        <v>45942</v>
      </c>
      <c r="B2" s="13">
        <v>1218</v>
      </c>
      <c r="C2" s="60" t="s">
        <v>222</v>
      </c>
      <c r="D2" s="61">
        <v>4</v>
      </c>
      <c r="E2" s="60"/>
      <c r="F2" s="62">
        <v>975000</v>
      </c>
      <c r="G2" s="62">
        <f>SUM(D2*F2)</f>
        <v>3900000</v>
      </c>
    </row>
    <row r="3" ht="250" customHeight="1" spans="1:7">
      <c r="A3" s="12">
        <v>45958</v>
      </c>
      <c r="B3" s="19">
        <v>1224</v>
      </c>
      <c r="C3" s="60" t="s">
        <v>222</v>
      </c>
      <c r="D3" s="61">
        <v>4</v>
      </c>
      <c r="E3" s="63"/>
      <c r="F3" s="62">
        <v>975000</v>
      </c>
      <c r="G3" s="62">
        <f>D3*F3</f>
        <v>3900000</v>
      </c>
    </row>
    <row r="4" ht="23.25" spans="1:7">
      <c r="A4" s="64" t="s">
        <v>5</v>
      </c>
      <c r="B4" s="64"/>
      <c r="C4" s="64"/>
      <c r="D4" s="64"/>
      <c r="E4" s="65">
        <f>SUM(G2:G3)</f>
        <v>7800000</v>
      </c>
      <c r="F4" s="65"/>
      <c r="G4" s="65"/>
    </row>
  </sheetData>
  <mergeCells count="2">
    <mergeCell ref="A4:C4"/>
    <mergeCell ref="E4:G4"/>
  </mergeCells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3"/>
  <sheetViews>
    <sheetView workbookViewId="0">
      <selection activeCell="E1" sqref="E1"/>
    </sheetView>
  </sheetViews>
  <sheetFormatPr defaultColWidth="9.14285714285714" defaultRowHeight="15" outlineLevelRow="2" outlineLevelCol="4"/>
  <cols>
    <col min="1" max="1" width="6.71428571428571" customWidth="1"/>
    <col min="3" max="3" width="12.7142857142857" customWidth="1"/>
    <col min="4" max="4" width="34.1428571428571" customWidth="1"/>
    <col min="5" max="5" width="10.8571428571429" customWidth="1"/>
  </cols>
  <sheetData>
    <row r="1" s="48" customFormat="1" ht="44" customHeight="1" spans="1:5">
      <c r="A1" s="49" t="s">
        <v>223</v>
      </c>
      <c r="B1" s="50" t="s">
        <v>0</v>
      </c>
      <c r="C1" s="50" t="s">
        <v>5</v>
      </c>
      <c r="D1" s="50" t="s">
        <v>224</v>
      </c>
      <c r="E1" s="50" t="s">
        <v>214</v>
      </c>
    </row>
    <row r="2" ht="246" customHeight="1" spans="1:5">
      <c r="A2" s="51"/>
      <c r="B2" s="52"/>
      <c r="C2" s="4"/>
      <c r="D2" s="53"/>
      <c r="E2" s="53"/>
    </row>
    <row r="3" spans="1:5">
      <c r="A3" s="54" t="s">
        <v>225</v>
      </c>
      <c r="B3" s="55"/>
      <c r="C3" s="56"/>
      <c r="D3" s="57">
        <f>SUM(C2:C2)</f>
        <v>0</v>
      </c>
      <c r="E3" s="56"/>
    </row>
  </sheetData>
  <mergeCells count="2">
    <mergeCell ref="A3:C3"/>
    <mergeCell ref="D3:E3"/>
  </mergeCell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7"/>
  <sheetViews>
    <sheetView zoomScale="72" zoomScaleNormal="72" workbookViewId="0">
      <selection activeCell="E1" sqref="E1"/>
    </sheetView>
  </sheetViews>
  <sheetFormatPr defaultColWidth="9.14285714285714" defaultRowHeight="15" outlineLevelRow="6" outlineLevelCol="6"/>
  <cols>
    <col min="1" max="1" width="11.0095238095238" customWidth="1"/>
    <col min="2" max="2" width="19.0380952380952" customWidth="1"/>
    <col min="3" max="4" width="30.752380952381" customWidth="1"/>
    <col min="5" max="5" width="67.447619047619" customWidth="1"/>
    <col min="6" max="7" width="32.3333333333333" customWidth="1"/>
  </cols>
  <sheetData>
    <row r="1" s="10" customFormat="1" ht="35" customHeight="1" spans="1:7">
      <c r="A1" s="11" t="s">
        <v>0</v>
      </c>
      <c r="B1" s="11" t="s">
        <v>226</v>
      </c>
      <c r="C1" s="11" t="s">
        <v>182</v>
      </c>
      <c r="D1" s="11" t="s">
        <v>198</v>
      </c>
      <c r="E1" s="11" t="s">
        <v>184</v>
      </c>
      <c r="F1" s="11" t="s">
        <v>3</v>
      </c>
      <c r="G1" s="11" t="s">
        <v>5</v>
      </c>
    </row>
    <row r="2" customFormat="1" ht="76" customHeight="1" spans="1:7">
      <c r="A2" s="12"/>
      <c r="B2" s="12"/>
      <c r="C2" s="14"/>
      <c r="D2" s="15"/>
      <c r="E2" s="16"/>
      <c r="F2" s="17"/>
      <c r="G2" s="45"/>
    </row>
    <row r="3" customFormat="1" ht="76" customHeight="1" spans="1:7">
      <c r="A3" s="12"/>
      <c r="B3" s="12"/>
      <c r="C3" s="14"/>
      <c r="D3" s="20"/>
      <c r="E3" s="21"/>
      <c r="F3" s="17"/>
      <c r="G3" s="46"/>
    </row>
    <row r="4" customFormat="1" ht="76" customHeight="1" spans="1:7">
      <c r="A4" s="12"/>
      <c r="B4" s="12"/>
      <c r="C4" s="14"/>
      <c r="D4" s="20"/>
      <c r="E4" s="22"/>
      <c r="F4" s="17"/>
      <c r="G4" s="47"/>
    </row>
    <row r="5" customFormat="1" ht="39" customHeight="1" spans="1:7">
      <c r="A5" s="23" t="s">
        <v>5</v>
      </c>
      <c r="B5" s="24"/>
      <c r="C5" s="25"/>
      <c r="D5" s="24"/>
      <c r="E5" s="26">
        <f>SUM(G2)</f>
        <v>0</v>
      </c>
      <c r="F5" s="27"/>
      <c r="G5" s="29"/>
    </row>
    <row r="6" ht="65" customHeight="1"/>
    <row r="7" ht="71" customHeight="1"/>
  </sheetData>
  <mergeCells count="6">
    <mergeCell ref="A5:C5"/>
    <mergeCell ref="E5:G5"/>
    <mergeCell ref="A2:A4"/>
    <mergeCell ref="B2:B4"/>
    <mergeCell ref="E2:E4"/>
    <mergeCell ref="G2:G4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BUK BUNGA (Groceries)</vt:lpstr>
      <vt:lpstr>SEDANA JAYA (Groceries)</vt:lpstr>
      <vt:lpstr> RAFI SEAFOOD (Seafood)</vt:lpstr>
      <vt:lpstr>MAMA RADA PRODUCTION (Dumpling)</vt:lpstr>
      <vt:lpstr>KSP (Chicken)</vt:lpstr>
      <vt:lpstr>SURYA CIPTA NIAGA BALI (Beef)</vt:lpstr>
      <vt:lpstr>BAYU AGNI MERTA (Gas)</vt:lpstr>
      <vt:lpstr>Joy Green (Mix Berry)</vt:lpstr>
      <vt:lpstr>CELEBRITY BAKERY (Bakery)</vt:lpstr>
      <vt:lpstr>Krop (Edible flower)</vt:lpstr>
      <vt:lpstr>Boiler (Dumplings&amp;Syrniki)</vt:lpstr>
      <vt:lpstr>TOTAL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Hype GLK</dc:creator>
  <cp:lastModifiedBy>Balagan Uluwatu</cp:lastModifiedBy>
  <dcterms:created xsi:type="dcterms:W3CDTF">2025-01-20T00:20:00Z</dcterms:created>
  <dcterms:modified xsi:type="dcterms:W3CDTF">2025-11-17T03:33:59Z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91469D8DDE3D47F7A0FAE03F6928DB31_11</vt:lpwstr>
  </property>
  <property fmtid="{D5CDD505-2E9C-101B-9397-08002B2CF9AE}" pid="3" name="KSOProductBuildVer">
    <vt:lpwstr>1033-12.2.0.23155</vt:lpwstr>
  </property>
</Properties>
</file>